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U63" i="11"/>
  <c r="AP63" i="11"/>
  <c r="AF63" i="11"/>
  <c r="AU88" i="11"/>
  <c r="AP88" i="11"/>
  <c r="AF8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W41" i="9" s="1"/>
  <c r="BW42" i="9" s="1"/>
  <c r="BW43" i="9" s="1"/>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<sst xmlns="http://schemas.openxmlformats.org/spreadsheetml/2006/main" count="1053" uniqueCount="559">
  <si>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</si>
  <si>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</si>
  <si>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</si>
  <si>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</si>
  <si>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</si>
  <si>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</si>
  <si>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</si>
  <si>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</si>
  <si>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</si>
  <si>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</si>
  <si>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</si>
  <si>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</si>
  <si>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</si>
  <si>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</si>
  <si>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</si>
  <si>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</si>
  <si>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</si>
  <si>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</si>
  <si>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</si>
  <si>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</si>
  <si>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</si>
  <si>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</si>
  <si>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</si>
  <si>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</si>
  <si>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</si>
  <si>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</si>
  <si>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</si>
  <si>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</si>
  <si>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</si>
  <si>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</si>
  <si>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</si>
  <si>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</si>
  <si>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</si>
  <si>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</si>
  <si>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</si>
  <si>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</si>
  <si>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</si>
  <si>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</si>
  <si>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</si>
  <si>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</si>
  <si>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</si>
  <si>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</si>
  <si>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</si>
  <si>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</si>
  <si>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</si>
  <si>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</si>
  <si>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</si>
  <si>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</si>
  <si>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</si>
  <si>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</si>
  <si>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</si>
  <si>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</si>
  <si>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</si>
  <si>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</si>
  <si>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</si>
  <si>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</si>
  <si>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</si>
  <si>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</si>
  <si>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</si>
  <si>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</si>
  <si>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</si>
  <si>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</si>
  <si>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</si>
  <si>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</si>
  <si>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</si>
  <si>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</si>
  <si>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</si>
  <si>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</si>
  <si>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</si>
  <si>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</si>
  <si>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</si>
  <si>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</si>
  <si>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</si>
  <si>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</si>
  <si>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</si>
  <si>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</si>
  <si>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</si>
  <si>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</si>
  <si>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</si>
  <si>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</si>
  <si>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</si>
  <si>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</si>
  <si>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</si>
  <si>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</si>
  <si>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</si>
  <si>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</si>
  <si>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</si>
  <si>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</si>
  <si>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</si>
  <si>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</si>
  <si>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</si>
  <si>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</si>
  <si>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</si>
  <si>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</si>
  <si>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</si>
  <si>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</si>
  <si>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</si>
  <si>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</si>
  <si>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</si>
  <si>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</si>
  <si>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</si>
  <si>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</si>
  <si>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</si>
  <si>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</si>
  <si>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</si>
  <si>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</si>
  <si>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</si>
  <si>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</si>
  <si>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</si>
  <si>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</si>
  <si>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</si>
  <si>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</si>
  <si>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</si>
  <si>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</si>
  <si>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</si>
  <si>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</si>
  <si>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</si>
  <si>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</si>
  <si>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</si>
  <si>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</si>
  <si>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</si>
  <si>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</si>
  <si>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</si>
  <si>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</si>
  <si>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</si>
  <si>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</si>
  <si>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</si>
  <si>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</si>
  <si>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</si>
  <si>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</si>
  <si>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</si>
  <si>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</si>
  <si>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</si>
  <si>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</si>
  <si>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</si>
  <si>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</si>
  <si>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</si>
  <si>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</si>
  <si>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</si>
  <si>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</si>
  <si>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</si>
  <si>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</si>
  <si>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</si>
  <si>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</si>
  <si>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</si>
  <si>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</si>
  <si>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</si>
  <si>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</si>
  <si>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</si>
  <si>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</si>
  <si>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</si>
  <si>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</si>
  <si>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</si>
  <si>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</si>
  <si>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</si>
  <si>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</si>
  <si>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</si>
  <si>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</si>
  <si>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</si>
  <si>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</si>
  <si>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</si>
  <si>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</si>
  <si>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</si>
  <si>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</si>
  <si>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</si>
  <si>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</si>
  <si>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</si>
  <si>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</si>
  <si>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</si>
  <si>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</si>
  <si>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</si>
  <si>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</si>
  <si>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</si>
  <si>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</si>
  <si>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</si>
  <si>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</si>
  <si>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</si>
  <si>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</si>
  <si>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</si>
  <si>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</si>
  <si>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</si>
  <si>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</si>
  <si>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</si>
  <si>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</si>
  <si>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</si>
  <si>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</si>
  <si>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</si>
  <si>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</si>
  <si>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</si>
  <si>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</si>
  <si>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</si>
  <si>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</si>
  <si>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</si>
  <si>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</si>
  <si>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</si>
  <si>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</si>
  <si>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</si>
  <si>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</si>
  <si>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</si>
  <si>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</si>
  <si>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</si>
  <si>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</si>
  <si>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</si>
  <si>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</si>
  <si>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</si>
  <si>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</si>
  <si>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</si>
  <si>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</si>
  <si>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</si>
  <si>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</si>
  <si>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</si>
  <si>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</si>
  <si>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</si>
  <si>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</si>
  <si>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</si>
  <si>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</si>
  <si>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</si>
  <si>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</si>
  <si>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</si>
  <si>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</si>
  <si>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</si>
  <si>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</si>
  <si>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</si>
  <si>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</si>
  <si>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</si>
  <si>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</si>
  <si>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</si>
  <si>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</si>
  <si>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</si>
  <si>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</si>
  <si>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</si>
  <si>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</si>
  <si>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</si>
  <si>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</si>
  <si>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</si>
  <si>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</si>
  <si>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</si>
  <si>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</si>
  <si>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</si>
  <si>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</si>
  <si>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</si>
  <si>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</si>
  <si>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</si>
  <si>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</si>
  <si>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</si>
  <si>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</si>
  <si>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</si>
  <si>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</si>
  <si>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</si>
  <si>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</si>
  <si>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</si>
  <si>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</si>
  <si>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</si>
  <si>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</si>
  <si>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</si>
  <si>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</si>
  <si>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</si>
  <si>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</si>
  <si>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</si>
  <si>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</si>
  <si>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</si>
  <si>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</si>
  <si>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</si>
  <si>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</si>
  <si>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</si>
  <si>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</si>
  <si>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</si>
  <si>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</si>
  <si>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</si>
  <si>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</si>
  <si>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</si>
  <si>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</si>
  <si>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</si>
  <si>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</si>
  <si>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</si>
  <si>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</si>
  <si>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</si>
  <si>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</si>
  <si>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</si>
  <si>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</si>
  <si>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</si>
  <si>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</si>
  <si>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</si>
  <si>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</si>
  <si>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</si>
  <si>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</si>
  <si>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</si>
  <si>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</si>
  <si>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</si>
  <si>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</si>
  <si>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</si>
  <si>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</si>
  <si>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</si>
  <si>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</si>
  <si>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</si>
  <si>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</si>
  <si>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</si>
  <si>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</si>
  <si>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</si>
  <si>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</si>
  <si>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</si>
  <si>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</si>
  <si>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</si>
  <si>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</si>
  <si>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</si>
  <si>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</si>
  <si>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</si>
  <si>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</si>
  <si>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</si>
  <si>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</si>
  <si>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</si>
  <si>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</si>
  <si>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</si>
  <si>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</si>
  <si>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</si>
  <si>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</si>
  <si>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</si>
  <si>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</si>
  <si>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</si>
  <si>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</si>
  <si>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</si>
  <si>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</si>
  <si>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</si>
  <si>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</si>
  <si>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</si>
  <si>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</si>
  <si>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</si>
  <si>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</si>
  <si>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</si>
  <si>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</si>
  <si>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</si>
  <si>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</si>
  <si>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</si>
  <si>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</si>
  <si>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</si>
  <si>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</si>
  <si>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</si>
  <si>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</si>
  <si>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</si>
  <si>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</si>
  <si>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</si>
  <si>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</si>
  <si>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</si>
  <si>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</si>
  <si>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</si>
  <si>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</si>
  <si>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</si>
  <si>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</si>
  <si>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</si>
  <si>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</si>
  <si>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</si>
  <si>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</si>
  <si>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</si>
  <si>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</si>
  <si>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</si>
  <si>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</si>
  <si>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</si>
  <si>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</si>
  <si>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</si>
  <si>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</si>
  <si>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</si>
  <si>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</si>
  <si>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</si>
  <si>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</si>
  <si>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</si>
  <si>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</si>
  <si>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</si>
  <si>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</si>
  <si>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</si>
  <si>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</si>
  <si>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</si>
  <si>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</si>
  <si>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</si>
  <si>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</si>
  <si>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</si>
  <si>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</si>
  <si>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</si>
  <si>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</si>
  <si>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</si>
  <si>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</si>
  <si>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</si>
  <si>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</si>
  <si>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</si>
  <si>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</si>
  <si>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</si>
  <si>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</si>
  <si>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</si>
  <si>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</si>
  <si>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</si>
  <si>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</si>
  <si>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</si>
  <si>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</si>
  <si>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</si>
  <si>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</si>
  <si>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</si>
  <si>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</si>
  <si>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</si>
  <si>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</si>
  <si>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</si>
  <si>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</si>
  <si>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</si>
  <si>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</si>
  <si>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</si>
  <si>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</si>
  <si>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</si>
  <si>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</si>
  <si>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</si>
  <si>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</si>
  <si>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</si>
  <si>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</si>
  <si>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</si>
  <si>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</si>
  <si>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</si>
  <si>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</si>
  <si>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</si>
  <si>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</si>
  <si>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</si>
  <si>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</si>
  <si>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</si>
  <si>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</si>
  <si>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</si>
  <si>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</si>
  <si>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</si>
  <si>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</si>
  <si>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</si>
  <si>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</si>
  <si>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</si>
  <si>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</si>
  <si>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</si>
  <si>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</si>
  <si>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</si>
  <si>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</si>
  <si>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</si>
  <si>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</si>
  <si>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</si>
  <si>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</si>
  <si>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</si>
  <si>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輪之内町特定環境保全公共下水道事業特別会計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</si>
  <si>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</si>
  <si>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</si>
  <si>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輪之内町水道事業会計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</si>
  <si>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</si>
  <si>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</si>
  <si>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</si>
  <si>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</si>
  <si>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</si>
  <si>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</si>
  <si>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</si>
  <si>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</si>
  <si>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</si>
  <si>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</si>
  <si>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</si>
  <si>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</si>
  <si>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</si>
  <si>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</si>
  <si>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</si>
  <si>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</si>
  <si>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</si>
  <si>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</si>
  <si>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</si>
  <si>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</si>
  <si>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</si>
  <si>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</si>
  <si>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</si>
  <si>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</si>
  <si>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</si>
  <si>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</si>
  <si>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</si>
  <si>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</si>
  <si>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</si>
  <si>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</si>
  <si>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</si>
  <si>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</si>
  <si>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</si>
  <si>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</si>
  <si>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</si>
  <si>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</si>
  <si>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</si>
  <si>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</si>
  <si>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</si>
  <si>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</si>
  <si>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</si>
  <si>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</si>
  <si>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</si>
  <si>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</si>
  <si>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</si>
  <si>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</si>
  <si>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</si>
  <si>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</si>
  <si>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</si>
  <si>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</si>
  <si>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</si>
  <si>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</si>
  <si>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</si>
  <si>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</si>
  <si>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</si>
  <si>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</si>
  <si>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</si>
  <si>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</si>
  <si>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</si>
  <si>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</si>
  <si>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</si>
  <si>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</si>
  <si>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</si>
  <si>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</si>
  <si>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</si>
  <si>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</si>
  <si>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</si>
  <si>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</si>
  <si>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</si>
  <si>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</si>
  <si>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</si>
  <si>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</si>
  <si>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</si>
  <si>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</si>
  <si>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</si>
  <si>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</si>
  <si>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</si>
  <si>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</si>
  <si>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</si>
  <si>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</si>
  <si>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</si>
  <si>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</si>
  <si>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</si>
  <si>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</si>
  <si>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</si>
  <si>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</si>
  <si>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</si>
  <si>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</si>
  <si>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</si>
  <si>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</si>
  <si>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</si>
  <si>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西濃環境整備組合</t>
    <rPh sb="0" eb="2">
      <t>セイノウ</t>
    </rPh>
    <rPh sb="2" eb="4">
      <t>カンキョウ</t>
    </rPh>
    <rPh sb="4" eb="6">
      <t>セイビ</t>
    </rPh>
    <rPh sb="6" eb="8">
      <t>クミアイ</t>
    </rPh>
    <phoneticPr fontId="5"/>
  </si>
  <si>
    <t>大垣消防組合</t>
    <rPh sb="0" eb="2">
      <t>オオガキ</t>
    </rPh>
    <rPh sb="2" eb="4">
      <t>ショウボウ</t>
    </rPh>
    <rPh sb="4" eb="6">
      <t>クミアイ</t>
    </rPh>
    <phoneticPr fontId="5"/>
  </si>
  <si>
    <t>大垣衛生施設組合</t>
    <rPh sb="0" eb="2">
      <t>オオガキ</t>
    </rPh>
    <rPh sb="2" eb="4">
      <t>エイセイ</t>
    </rPh>
    <rPh sb="4" eb="6">
      <t>シセツ</t>
    </rPh>
    <rPh sb="6" eb="8">
      <t>クミアイ</t>
    </rPh>
    <phoneticPr fontId="5"/>
  </si>
  <si>
    <t>西南濃粗大廃棄物処理組合</t>
    <rPh sb="0" eb="1">
      <t>セイ</t>
    </rPh>
    <rPh sb="1" eb="3">
      <t>ナンノウ</t>
    </rPh>
    <rPh sb="3" eb="5">
      <t>ソダイ</t>
    </rPh>
    <rPh sb="5" eb="8">
      <t>ハイキブツ</t>
    </rPh>
    <rPh sb="8" eb="10">
      <t>ショリ</t>
    </rPh>
    <rPh sb="10" eb="12">
      <t>クミアイ</t>
    </rPh>
    <phoneticPr fontId="5"/>
  </si>
  <si>
    <t>あすわ苑老人福祉施設事務組合</t>
    <rPh sb="3" eb="4">
      <t>エン</t>
    </rPh>
    <rPh sb="4" eb="6">
      <t>ロウジン</t>
    </rPh>
    <rPh sb="6" eb="8">
      <t>フクシ</t>
    </rPh>
    <rPh sb="8" eb="10">
      <t>シセツ</t>
    </rPh>
    <rPh sb="10" eb="12">
      <t>ジム</t>
    </rPh>
    <rPh sb="12" eb="14">
      <t>クミアイ</t>
    </rPh>
    <phoneticPr fontId="5"/>
  </si>
  <si>
    <t>西南濃老人福祉施設事務組合</t>
    <rPh sb="0" eb="1">
      <t>セイ</t>
    </rPh>
    <rPh sb="1" eb="3">
      <t>ナンノウ</t>
    </rPh>
    <rPh sb="3" eb="5">
      <t>ロウジン</t>
    </rPh>
    <rPh sb="5" eb="7">
      <t>フクシ</t>
    </rPh>
    <rPh sb="7" eb="9">
      <t>シセツ</t>
    </rPh>
    <rPh sb="9" eb="11">
      <t>ジム</t>
    </rPh>
    <rPh sb="11" eb="13">
      <t>クミアイ</t>
    </rPh>
    <phoneticPr fontId="5"/>
  </si>
  <si>
    <t>安八郡広域連合(一般会計)</t>
    <rPh sb="0" eb="3">
      <t>アンパチグン</t>
    </rPh>
    <rPh sb="3" eb="5">
      <t>コウイキ</t>
    </rPh>
    <rPh sb="5" eb="7">
      <t>レンゴウ</t>
    </rPh>
    <rPh sb="8" eb="10">
      <t>イッパン</t>
    </rPh>
    <rPh sb="10" eb="12">
      <t>カイケイ</t>
    </rPh>
    <phoneticPr fontId="5"/>
  </si>
  <si>
    <t>安八郡広域連合(特別会計)</t>
    <rPh sb="0" eb="3">
      <t>アンパチグン</t>
    </rPh>
    <rPh sb="3" eb="5">
      <t>コウイキ</t>
    </rPh>
    <rPh sb="5" eb="7">
      <t>レンゴウ</t>
    </rPh>
    <rPh sb="8" eb="10">
      <t>トクベツ</t>
    </rPh>
    <rPh sb="10" eb="12">
      <t>カイケイ</t>
    </rPh>
    <phoneticPr fontId="5"/>
  </si>
  <si>
    <t>岐阜県市町村会館組合</t>
    <rPh sb="0" eb="3">
      <t>ギフケン</t>
    </rPh>
    <rPh sb="3" eb="6">
      <t>シチョウソン</t>
    </rPh>
    <rPh sb="6" eb="8">
      <t>カイカン</t>
    </rPh>
    <rPh sb="8" eb="10">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</si>
  <si>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</si>
  <si>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</si>
  <si>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5"/>
  </si>
  <si>
    <t>大垣輪中水防事務組合</t>
    <rPh sb="0" eb="2">
      <t>オオガキ</t>
    </rPh>
    <rPh sb="2" eb="4">
      <t>ワチュウ</t>
    </rPh>
    <rPh sb="4" eb="6">
      <t>スイボウ</t>
    </rPh>
    <rPh sb="6" eb="8">
      <t>ジム</t>
    </rPh>
    <rPh sb="8" eb="10">
      <t>クミアイ</t>
    </rPh>
    <phoneticPr fontId="5"/>
  </si>
  <si>
    <t>輪之内町土地開発公社</t>
    <rPh sb="0" eb="4">
      <t>ワ</t>
    </rPh>
    <rPh sb="4" eb="6">
      <t>トチ</t>
    </rPh>
    <rPh sb="6" eb="8">
      <t>カイハツ</t>
    </rPh>
    <rPh sb="8" eb="10">
      <t>コウシャ</t>
    </rPh>
    <phoneticPr fontId="5"/>
  </si>
  <si>
    <t>基金繰入17百万円</t>
    <rPh sb="0" eb="2">
      <t>キキン</t>
    </rPh>
    <rPh sb="2" eb="3">
      <t>ク</t>
    </rPh>
    <rPh sb="3" eb="4">
      <t>イ</t>
    </rPh>
    <rPh sb="6" eb="8">
      <t>ヒャクマン</t>
    </rPh>
    <rPh sb="8" eb="9">
      <t>エン</t>
    </rPh>
    <phoneticPr fontId="2"/>
  </si>
  <si>
    <t>-</t>
    <phoneticPr fontId="2"/>
  </si>
  <si>
    <t>-</t>
    <phoneticPr fontId="2"/>
  </si>
  <si>
    <t>-</t>
    <phoneticPr fontId="2"/>
  </si>
  <si>
    <t>基金繰入444百万円</t>
    <rPh sb="0" eb="2">
      <t>キキン</t>
    </rPh>
    <rPh sb="2" eb="3">
      <t>ク</t>
    </rPh>
    <rPh sb="3" eb="4">
      <t>イ</t>
    </rPh>
    <rPh sb="7" eb="9">
      <t>ヒャクマン</t>
    </rPh>
    <rPh sb="9" eb="10">
      <t>エン</t>
    </rPh>
    <phoneticPr fontId="2"/>
  </si>
  <si>
    <t>基金繰入228百万円</t>
    <rPh sb="0" eb="2">
      <t>キキン</t>
    </rPh>
    <rPh sb="2" eb="3">
      <t>ク</t>
    </rPh>
    <rPh sb="3" eb="4">
      <t>イ</t>
    </rPh>
    <rPh sb="7" eb="9">
      <t>ヒャクマン</t>
    </rPh>
    <rPh sb="9" eb="10">
      <t>エン</t>
    </rPh>
    <phoneticPr fontId="2"/>
  </si>
  <si>
    <t>基金繰入50百万円</t>
    <rPh sb="0" eb="2">
      <t>キキン</t>
    </rPh>
    <rPh sb="2" eb="3">
      <t>ク</t>
    </rPh>
    <rPh sb="3" eb="4">
      <t>イ</t>
    </rPh>
    <rPh sb="6" eb="8">
      <t>ヒャクマン</t>
    </rPh>
    <rPh sb="8" eb="9">
      <t>エン</t>
    </rPh>
    <phoneticPr fontId="2"/>
  </si>
  <si>
    <t>基金繰入4百万円</t>
    <rPh sb="0" eb="2">
      <t>キキン</t>
    </rPh>
    <rPh sb="2" eb="3">
      <t>ク</t>
    </rPh>
    <rPh sb="3" eb="4">
      <t>イ</t>
    </rPh>
    <rPh sb="5" eb="7">
      <t>ヒャクマン</t>
    </rPh>
    <rPh sb="7" eb="8">
      <t>エン</t>
    </rPh>
    <phoneticPr fontId="2"/>
  </si>
  <si>
    <t>基金繰入2,200百万円</t>
    <rPh sb="0" eb="2">
      <t>キキン</t>
    </rPh>
    <rPh sb="2" eb="3">
      <t>ク</t>
    </rPh>
    <rPh sb="3" eb="4">
      <t>イ</t>
    </rPh>
    <rPh sb="9" eb="11">
      <t>ヒャクマン</t>
    </rPh>
    <rPh sb="11" eb="12">
      <t>エン</t>
    </rPh>
    <phoneticPr fontId="2"/>
  </si>
  <si>
    <t>基金繰入1,320百万円</t>
    <rPh sb="0" eb="2">
      <t>キキン</t>
    </rPh>
    <rPh sb="2" eb="3">
      <t>ク</t>
    </rPh>
    <rPh sb="3" eb="4">
      <t>イ</t>
    </rPh>
    <rPh sb="9" eb="11">
      <t>ヒャクマン</t>
    </rPh>
    <rPh sb="11" eb="12">
      <t>エン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</si>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</sst>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78848</c:v>
                </c:pt>
                <c:pt idx="1">
                  <c:v>85041</c:v>
                </c:pt>
                <c:pt idx="2">
                  <c:v>71062</c:v>
                </c:pt>
                <c:pt idx="3">
                  <c:v>76364</c:v>
                </c:pt>
                <c:pt idx="4">
                  <c:v>87926</c:v>
                </c:pt>
              </c:numCache>
            </c:numRef>
          </c:val>
          <c:smooth val="0"/>
        </c:ser>
        <c:dLbls>
          <c:showLegendKey val="0"/>
          <c:showVal val="0"/>
          <c:showCatName val="0"/>
          <c:showSerName val="0"/>
          <c:showPercent val="0"/>
          <c:showBubbleSize val="0"/>
        </c:dLbls>
        <c:marker val="1"/>
        <c:smooth val="0"/>
        <c:axId val="100208640"/>
        <c:axId val="100210560"/>
      </c:lineChart>
      <c:catAx>
        <c:axId val="100208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10560"/>
        <c:crosses val="autoZero"/>
        <c:auto val="1"/>
        <c:lblAlgn val="ctr"/>
        <c:lblOffset val="100"/>
        <c:tickLblSkip val="1"/>
        <c:tickMarkSkip val="1"/>
        <c:noMultiLvlLbl val="0"/>
      </c:catAx>
      <c:valAx>
        <c:axId val="100210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0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7.28</c:v>
                </c:pt>
                <c:pt idx="1">
                  <c:v>16.739999999999998</c:v>
                </c:pt>
                <c:pt idx="2">
                  <c:v>8.89</c:v>
                </c:pt>
                <c:pt idx="3">
                  <c:v>5.94</c:v>
                </c:pt>
                <c:pt idx="4">
                  <c:v>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26.72</c:v>
                </c:pt>
                <c:pt idx="1">
                  <c:v>26.21</c:v>
                </c:pt>
                <c:pt idx="2">
                  <c:v>25.95</c:v>
                </c:pt>
                <c:pt idx="3">
                  <c:v>25.83</c:v>
                </c:pt>
                <c:pt idx="4">
                  <c:v>26.43</c:v>
                </c:pt>
              </c:numCache>
            </c:numRef>
          </c:val>
        </c:ser>
        <c:dLbls>
          <c:showLegendKey val="0"/>
          <c:showVal val="0"/>
          <c:showCatName val="0"/>
          <c:showSerName val="0"/>
          <c:showPercent val="0"/>
          <c:showBubbleSize val="0"/>
        </c:dLbls>
        <c:gapWidth val="250"/>
        <c:overlap val="100"/>
        <c:axId val="102558720"/>
        <c:axId val="10260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0.31</c:v>
                </c:pt>
                <c:pt idx="1">
                  <c:v>9.6999999999999993</c:v>
                </c:pt>
                <c:pt idx="2">
                  <c:v>-4.2699999999999996</c:v>
                </c:pt>
                <c:pt idx="3">
                  <c:v>2.86</c:v>
                </c:pt>
                <c:pt idx="4">
                  <c:v>4.9800000000000004</c:v>
                </c:pt>
              </c:numCache>
            </c:numRef>
          </c:val>
          <c:smooth val="0"/>
        </c:ser>
        <c:dLbls>
          <c:showLegendKey val="0"/>
          <c:showVal val="0"/>
          <c:showCatName val="0"/>
          <c:showSerName val="0"/>
          <c:showPercent val="0"/>
          <c:showBubbleSize val="0"/>
        </c:dLbls>
        <c:marker val="1"/>
        <c:smooth val="0"/>
        <c:axId val="102558720"/>
        <c:axId val="102601856"/>
      </c:lineChart>
      <c:catAx>
        <c:axId val="1025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601856"/>
        <c:crosses val="autoZero"/>
        <c:auto val="1"/>
        <c:lblAlgn val="ctr"/>
        <c:lblOffset val="100"/>
        <c:tickLblSkip val="1"/>
        <c:tickMarkSkip val="1"/>
        <c:noMultiLvlLbl val="0"/>
      </c:catAx>
      <c:valAx>
        <c:axId val="10260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5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0.04</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0.03</c:v>
                </c:pt>
                <c:pt idx="8">
                  <c:v>#N/A</c:v>
                </c:pt>
                <c:pt idx="9">
                  <c:v>0</c:v>
                </c:pt>
              </c:numCache>
            </c:numRef>
          </c:val>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0.03</c:v>
                </c:pt>
                <c:pt idx="8">
                  <c:v>#N/A</c:v>
                </c:pt>
                <c:pt idx="9">
                  <c:v>0.1</c:v>
                </c:pt>
              </c:numCache>
            </c:numRef>
          </c:val>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0.4</c:v>
                </c:pt>
                <c:pt idx="4">
                  <c:v>#N/A</c:v>
                </c:pt>
                <c:pt idx="5">
                  <c:v>0.38</c:v>
                </c:pt>
                <c:pt idx="6">
                  <c:v>#N/A</c:v>
                </c:pt>
                <c:pt idx="7">
                  <c:v>0.49</c:v>
                </c:pt>
                <c:pt idx="8">
                  <c:v>#N/A</c:v>
                </c:pt>
                <c:pt idx="9">
                  <c:v>0.28000000000000003</c:v>
                </c:pt>
              </c:numCache>
            </c:numRef>
          </c:val>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2.62</c:v>
                </c:pt>
                <c:pt idx="2">
                  <c:v>#N/A</c:v>
                </c:pt>
                <c:pt idx="3">
                  <c:v>1.2</c:v>
                </c:pt>
                <c:pt idx="4">
                  <c:v>#N/A</c:v>
                </c:pt>
                <c:pt idx="5">
                  <c:v>3.82</c:v>
                </c:pt>
                <c:pt idx="6">
                  <c:v>#N/A</c:v>
                </c:pt>
                <c:pt idx="7">
                  <c:v>3.43</c:v>
                </c:pt>
                <c:pt idx="8">
                  <c:v>#N/A</c:v>
                </c:pt>
                <c:pt idx="9">
                  <c:v>2.42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7.22</c:v>
                </c:pt>
                <c:pt idx="2">
                  <c:v>#N/A</c:v>
                </c:pt>
                <c:pt idx="3">
                  <c:v>16.7</c:v>
                </c:pt>
                <c:pt idx="4">
                  <c:v>#N/A</c:v>
                </c:pt>
                <c:pt idx="5">
                  <c:v>8.8800000000000008</c:v>
                </c:pt>
                <c:pt idx="6">
                  <c:v>#N/A</c:v>
                </c:pt>
                <c:pt idx="7">
                  <c:v>5.91</c:v>
                </c:pt>
                <c:pt idx="8">
                  <c:v>#N/A</c:v>
                </c:pt>
                <c:pt idx="9">
                  <c:v>9.8699999999999992</c:v>
                </c:pt>
              </c:numCache>
            </c:numRef>
          </c:val>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10.53</c:v>
                </c:pt>
                <c:pt idx="2">
                  <c:v>#N/A</c:v>
                </c:pt>
                <c:pt idx="3">
                  <c:v>10.67</c:v>
                </c:pt>
                <c:pt idx="4">
                  <c:v>#N/A</c:v>
                </c:pt>
                <c:pt idx="5">
                  <c:v>11.61</c:v>
                </c:pt>
                <c:pt idx="6">
                  <c:v>#N/A</c:v>
                </c:pt>
                <c:pt idx="7">
                  <c:v>12.34</c:v>
                </c:pt>
                <c:pt idx="8">
                  <c:v>#N/A</c:v>
                </c:pt>
                <c:pt idx="9">
                  <c:v>12.18</c:v>
                </c:pt>
              </c:numCache>
            </c:numRef>
          </c:val>
        </c:ser>
        <c:dLbls>
          <c:showLegendKey val="0"/>
          <c:showVal val="0"/>
          <c:showCatName val="0"/>
          <c:showSerName val="0"/>
          <c:showPercent val="0"/>
          <c:showBubbleSize val="0"/>
        </c:dLbls>
        <c:gapWidth val="150"/>
        <c:overlap val="100"/>
        <c:axId val="102704256"/>
        <c:axId val="102705792"/>
      </c:barChart>
      <c:catAx>
        <c:axId val="1027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05792"/>
        <c:crosses val="autoZero"/>
        <c:auto val="1"/>
        <c:lblAlgn val="ctr"/>
        <c:lblOffset val="100"/>
        <c:tickLblSkip val="1"/>
        <c:tickMarkSkip val="1"/>
        <c:noMultiLvlLbl val="0"/>
      </c:catAx>
      <c:valAx>
        <c:axId val="10270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0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257</c:v>
                </c:pt>
                <c:pt idx="5">
                  <c:v>259</c:v>
                </c:pt>
                <c:pt idx="8">
                  <c:v>266</c:v>
                </c:pt>
                <c:pt idx="11">
                  <c:v>280</c:v>
                </c:pt>
                <c:pt idx="14">
                  <c:v>295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90</c:v>
                </c:pt>
                <c:pt idx="3">
                  <c:v>84</c:v>
                </c:pt>
                <c:pt idx="6">
                  <c:v>81</c:v>
                </c:pt>
                <c:pt idx="9">
                  <c:v>48</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62</c:v>
                </c:pt>
                <c:pt idx="3">
                  <c:v>56</c:v>
                </c:pt>
                <c:pt idx="6">
                  <c:v>50</c:v>
                </c:pt>
                <c:pt idx="9">
                  <c:v>48</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132</c:v>
                </c:pt>
                <c:pt idx="3">
                  <c:v>138</c:v>
                </c:pt>
                <c:pt idx="6">
                  <c:v>171</c:v>
                </c:pt>
                <c:pt idx="9">
                  <c:v>143</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174</c:v>
                </c:pt>
                <c:pt idx="3">
                  <c:v>158</c:v>
                </c:pt>
                <c:pt idx="6">
                  <c:v>163</c:v>
                </c:pt>
                <c:pt idx="9">
                  <c:v>165</c:v>
                </c:pt>
                <c:pt idx="12">
                  <c:v>170</c:v>
                </c:pt>
              </c:numCache>
            </c:numRef>
          </c:val>
        </c:ser>
        <c:dLbls>
          <c:showLegendKey val="0"/>
          <c:showVal val="0"/>
          <c:showCatName val="0"/>
          <c:showSerName val="0"/>
          <c:showPercent val="0"/>
          <c:showBubbleSize val="0"/>
        </c:dLbls>
        <c:gapWidth val="100"/>
        <c:overlap val="100"/>
        <c:axId val="101752192"/>
        <c:axId val="10176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201</c:v>
                </c:pt>
                <c:pt idx="2">
                  <c:v>#N/A</c:v>
                </c:pt>
                <c:pt idx="3">
                  <c:v>#N/A</c:v>
                </c:pt>
                <c:pt idx="4">
                  <c:v>177</c:v>
                </c:pt>
                <c:pt idx="5">
                  <c:v>#N/A</c:v>
                </c:pt>
                <c:pt idx="6">
                  <c:v>#N/A</c:v>
                </c:pt>
                <c:pt idx="7">
                  <c:v>199</c:v>
                </c:pt>
                <c:pt idx="8">
                  <c:v>#N/A</c:v>
                </c:pt>
                <c:pt idx="9">
                  <c:v>#N/A</c:v>
                </c:pt>
                <c:pt idx="10">
                  <c:v>124</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101752192"/>
        <c:axId val="101766656"/>
      </c:lineChart>
      <c:catAx>
        <c:axId val="1017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66656"/>
        <c:crosses val="autoZero"/>
        <c:auto val="1"/>
        <c:lblAlgn val="ctr"/>
        <c:lblOffset val="100"/>
        <c:tickLblSkip val="1"/>
        <c:tickMarkSkip val="1"/>
        <c:noMultiLvlLbl val="0"/>
      </c:catAx>
      <c:valAx>
        <c:axId val="1017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3720</c:v>
                </c:pt>
                <c:pt idx="5">
                  <c:v>3931</c:v>
                </c:pt>
                <c:pt idx="8">
                  <c:v>4024</c:v>
                </c:pt>
                <c:pt idx="11">
                  <c:v>4174</c:v>
                </c:pt>
                <c:pt idx="14">
                  <c:v>4221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1794</c:v>
                </c:pt>
                <c:pt idx="5">
                  <c:v>1808</c:v>
                </c:pt>
                <c:pt idx="8">
                  <c:v>1994</c:v>
                </c:pt>
                <c:pt idx="11">
                  <c:v>2056</c:v>
                </c:pt>
                <c:pt idx="14">
                  <c:v>2139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624</c:v>
                </c:pt>
                <c:pt idx="3">
                  <c:v>636</c:v>
                </c:pt>
                <c:pt idx="6">
                  <c:v>662</c:v>
                </c:pt>
                <c:pt idx="9">
                  <c:v>659</c:v>
                </c:pt>
                <c:pt idx="12">
                  <c:v>658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258</c:v>
                </c:pt>
                <c:pt idx="3">
                  <c:v>215</c:v>
                </c:pt>
                <c:pt idx="6">
                  <c:v>170</c:v>
                </c:pt>
                <c:pt idx="9">
                  <c:v>135</c:v>
                </c:pt>
                <c:pt idx="12">
                  <c:v>103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2564</c:v>
                </c:pt>
                <c:pt idx="3">
                  <c:v>2712</c:v>
                </c:pt>
                <c:pt idx="6">
                  <c:v>3119</c:v>
                </c:pt>
                <c:pt idx="9">
                  <c:v>3140</c:v>
                </c:pt>
                <c:pt idx="12">
                  <c:v>3154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1123</c:v>
                </c:pt>
                <c:pt idx="3">
                  <c:v>735</c:v>
                </c:pt>
                <c:pt idx="6">
                  <c:v>565</c:v>
                </c:pt>
                <c:pt idx="9">
                  <c:v>374</c:v>
                </c:pt>
                <c:pt idx="12">
                  <c:v>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2375</c:v>
                </c:pt>
                <c:pt idx="3">
                  <c:v>2641</c:v>
                </c:pt>
                <c:pt idx="6">
                  <c:v>2688</c:v>
                </c:pt>
                <c:pt idx="9">
                  <c:v>2637</c:v>
                </c:pt>
                <c:pt idx="12">
                  <c:v>2912</c:v>
                </c:pt>
              </c:numCache>
            </c:numRef>
          </c:val>
        </c:ser>
        <c:dLbls>
          <c:showLegendKey val="0"/>
          <c:showVal val="0"/>
          <c:showCatName val="0"/>
          <c:showSerName val="0"/>
          <c:showPercent val="0"/>
          <c:showBubbleSize val="0"/>
        </c:dLbls>
        <c:gapWidth val="100"/>
        <c:overlap val="100"/>
        <c:axId val="102680064"/>
        <c:axId val="10268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1430</c:v>
                </c:pt>
                <c:pt idx="2">
                  <c:v>#N/A</c:v>
                </c:pt>
                <c:pt idx="3">
                  <c:v>#N/A</c:v>
                </c:pt>
                <c:pt idx="4">
                  <c:v>1200</c:v>
                </c:pt>
                <c:pt idx="5">
                  <c:v>#N/A</c:v>
                </c:pt>
                <c:pt idx="6">
                  <c:v>#N/A</c:v>
                </c:pt>
                <c:pt idx="7">
                  <c:v>1185</c:v>
                </c:pt>
                <c:pt idx="8">
                  <c:v>#N/A</c:v>
                </c:pt>
                <c:pt idx="9">
                  <c:v>#N/A</c:v>
                </c:pt>
                <c:pt idx="10">
                  <c:v>714</c:v>
                </c:pt>
                <c:pt idx="11">
                  <c:v>#N/A</c:v>
                </c:pt>
                <c:pt idx="12">
                  <c:v>#N/A</c:v>
                </c:pt>
                <c:pt idx="13">
                  <c:v>810</c:v>
                </c:pt>
                <c:pt idx="14">
                  <c:v>#N/A</c:v>
                </c:pt>
              </c:numCache>
            </c:numRef>
          </c:val>
          <c:smooth val="0"/>
        </c:ser>
        <c:dLbls>
          <c:showLegendKey val="0"/>
          <c:showVal val="0"/>
          <c:showCatName val="0"/>
          <c:showSerName val="0"/>
          <c:showPercent val="0"/>
          <c:showBubbleSize val="0"/>
        </c:dLbls>
        <c:marker val="1"/>
        <c:smooth val="0"/>
        <c:axId val="102680064"/>
        <c:axId val="102681984"/>
      </c:lineChart>
      <c:catAx>
        <c:axId val="1026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81984"/>
        <c:crosses val="autoZero"/>
        <c:auto val="1"/>
        <c:lblAlgn val="ctr"/>
        <c:lblOffset val="100"/>
        <c:tickLblSkip val="1"/>
        <c:tickMarkSkip val="1"/>
        <c:noMultiLvlLbl val="0"/>
      </c:catAx>
      <c:valAx>
        <c:axId val="1026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8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9,969
9,712
22.36
4,083,428
3,804,455
274,471
2,751,121
2,912,085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0.58</a:t>
          </a:r>
          <a:r>
            <a:rPr kumimoji="1" lang="ja-JP" altLang="en-US" sz="1200">
              <a:latin typeface="ＭＳ Ｐゴシック"/>
            </a:rPr>
            <a:t>→</a:t>
          </a:r>
          <a:r>
            <a:rPr kumimoji="1" lang="en-US" altLang="ja-JP" sz="1200">
              <a:latin typeface="ＭＳ Ｐゴシック"/>
            </a:rPr>
            <a:t>0.59</a:t>
          </a:r>
        </a:p>
        <a:p>
          <a:r>
            <a:rPr kumimoji="1" lang="ja-JP" altLang="en-US" sz="1200">
              <a:latin typeface="ＭＳ Ｐゴシック"/>
            </a:rPr>
            <a:t>　財政力の強弱を示す指数で１に近いなど財政に余裕があるとされているが、当町は</a:t>
          </a:r>
          <a:r>
            <a:rPr kumimoji="1" lang="en-US" altLang="ja-JP" sz="1200">
              <a:latin typeface="ＭＳ Ｐゴシック"/>
            </a:rPr>
            <a:t>0.59</a:t>
          </a:r>
          <a:r>
            <a:rPr kumimoji="1" lang="ja-JP" altLang="en-US" sz="1200">
              <a:latin typeface="ＭＳ Ｐゴシック"/>
            </a:rPr>
            <a:t>で前年度と比較して</a:t>
          </a:r>
          <a:r>
            <a:rPr kumimoji="1" lang="en-US" altLang="ja-JP" sz="1200">
              <a:latin typeface="ＭＳ Ｐゴシック"/>
            </a:rPr>
            <a:t>0.01</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かつては類似団体平均を大きく上回っていたが、近年は均衡している。</a:t>
          </a:r>
          <a:endParaRPr kumimoji="1" lang="en-US" altLang="ja-JP" sz="1200">
            <a:latin typeface="ＭＳ Ｐゴシック"/>
          </a:endParaRPr>
        </a:p>
        <a:p>
          <a:r>
            <a:rPr kumimoji="1" lang="ja-JP" altLang="en-US" sz="1200">
              <a:latin typeface="ＭＳ Ｐゴシック"/>
            </a:rPr>
            <a:t>　今後も税収等を確保するため、徴収体制を強化するとともに企業誘致事業にも力を入れ、税収確保に努めていく。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41628</xdr:rowOff>
    </xdr:to>
    <xdr:cxnSp macro="">
      <xdr:nvCxnSpPr>
        <xdr:cNvPr id="71" name="直線コネクタ 70"/>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14817</xdr:rowOff>
    </xdr:to>
    <xdr:cxnSp macro="">
      <xdr:nvCxnSpPr>
        <xdr:cNvPr id="74" name="直線コネクタ 73"/>
        <xdr:cNvCxnSpPr/>
      </xdr:nvCxnSpPr>
      <xdr:spPr>
        <a:xfrm>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6" name="テキスト ボックス 7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7" name="直線コネクタ 76"/>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127705</xdr:rowOff>
    </xdr:from>
    <xdr:to>
      <xdr:col>3</xdr:col>
      <xdr:colOff>330200</xdr:colOff>
      <xdr:row>45</xdr:row>
      <xdr:rowOff>57855</xdr:rowOff>
    </xdr:to>
    <xdr:sp macro="" textlink="">
      <xdr:nvSpPr>
        <xdr:cNvPr id="78" name="フローチャート : 判断 77"/>
        <xdr:cNvSpPr/>
      </xdr:nvSpPr>
      <xdr:spPr>
        <a:xfrm>
          <a:off x="2286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42632</xdr:rowOff>
    </xdr:from>
    <xdr:ext cx="762000" cy="259045"/>
    <xdr:sp macro="" textlink="">
      <xdr:nvSpPr>
        <xdr:cNvPr id="79" name="テキスト ボックス 78"/>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87489</xdr:rowOff>
    </xdr:from>
    <xdr:to>
      <xdr:col>2</xdr:col>
      <xdr:colOff>127000</xdr:colOff>
      <xdr:row>45</xdr:row>
      <xdr:rowOff>17639</xdr:rowOff>
    </xdr:to>
    <xdr:sp macro="" textlink="">
      <xdr:nvSpPr>
        <xdr:cNvPr id="80" name="フローチャート : 判断 79"/>
        <xdr:cNvSpPr/>
      </xdr:nvSpPr>
      <xdr:spPr>
        <a:xfrm>
          <a:off x="1397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2416</xdr:rowOff>
    </xdr:from>
    <xdr:ext cx="762000" cy="259045"/>
    <xdr:sp macro="" textlink="">
      <xdr:nvSpPr>
        <xdr:cNvPr id="81" name="テキスト ボックス 80"/>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165399</xdr:rowOff>
    </xdr:from>
    <xdr:ext cx="762000" cy="259045"/>
    <xdr:sp macro="" textlink="">
      <xdr:nvSpPr>
        <xdr:cNvPr id="88" name="財政力該当値テキスト"/>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102605</xdr:rowOff>
    </xdr:from>
    <xdr:ext cx="736600" cy="259045"/>
    <xdr:sp macro="" textlink="">
      <xdr:nvSpPr>
        <xdr:cNvPr id="90" name="テキスト ボックス 89"/>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66.3%</a:t>
          </a:r>
          <a:r>
            <a:rPr kumimoji="1" lang="ja-JP" altLang="en-US" sz="1200">
              <a:latin typeface="ＭＳ Ｐゴシック"/>
            </a:rPr>
            <a:t>→</a:t>
          </a:r>
          <a:r>
            <a:rPr kumimoji="1" lang="en-US" altLang="ja-JP" sz="1200">
              <a:latin typeface="ＭＳ Ｐゴシック"/>
            </a:rPr>
            <a:t>69.8%</a:t>
          </a:r>
        </a:p>
        <a:p>
          <a:r>
            <a:rPr kumimoji="1" lang="ja-JP" altLang="en-US" sz="1200">
              <a:latin typeface="ＭＳ Ｐゴシック"/>
            </a:rPr>
            <a:t>　人件費の削減や事務事業のスリム化など経常経費抑制に努めてきたことにより類似団体平均を大きく上回っている。</a:t>
          </a:r>
        </a:p>
        <a:p>
          <a:r>
            <a:rPr kumimoji="1" lang="ja-JP" altLang="en-US" sz="1200">
              <a:latin typeface="ＭＳ Ｐゴシック"/>
            </a:rPr>
            <a:t>　しかしながら、前年度と比較して</a:t>
          </a:r>
          <a:r>
            <a:rPr kumimoji="1" lang="en-US" altLang="ja-JP" sz="1200">
              <a:latin typeface="ＭＳ Ｐゴシック"/>
            </a:rPr>
            <a:t>3.5%</a:t>
          </a:r>
          <a:r>
            <a:rPr kumimoji="1" lang="ja-JP" altLang="en-US" sz="1200">
              <a:latin typeface="ＭＳ Ｐゴシック"/>
            </a:rPr>
            <a:t>上昇し</a:t>
          </a:r>
          <a:r>
            <a:rPr kumimoji="1" lang="en-US" altLang="ja-JP" sz="1200">
              <a:latin typeface="ＭＳ Ｐゴシック"/>
            </a:rPr>
            <a:t>69.8%</a:t>
          </a:r>
          <a:r>
            <a:rPr kumimoji="1" lang="ja-JP" altLang="en-US" sz="1200">
              <a:latin typeface="ＭＳ Ｐゴシック"/>
            </a:rPr>
            <a:t>となるなど、経常経費抑制にも限界感が否めないことから、経常経費抑制を維持しながら企業誘致による税収増や広告収入の確保など歳入確保に努めている。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85598</xdr:rowOff>
    </xdr:from>
    <xdr:to>
      <xdr:col>7</xdr:col>
      <xdr:colOff>152400</xdr:colOff>
      <xdr:row>67</xdr:row>
      <xdr:rowOff>51054</xdr:rowOff>
    </xdr:to>
    <xdr:cxnSp macro="">
      <xdr:nvCxnSpPr>
        <xdr:cNvPr id="124" name="直線コネクタ 123"/>
        <xdr:cNvCxnSpPr/>
      </xdr:nvCxnSpPr>
      <xdr:spPr>
        <a:xfrm flipV="1">
          <a:off x="4953000" y="10544048"/>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23131</xdr:rowOff>
    </xdr:from>
    <xdr:ext cx="762000" cy="259045"/>
    <xdr:sp macro="" textlink="">
      <xdr:nvSpPr>
        <xdr:cNvPr id="125"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67</xdr:row>
      <xdr:rowOff>51054</xdr:rowOff>
    </xdr:from>
    <xdr:to>
      <xdr:col>7</xdr:col>
      <xdr:colOff>241300</xdr:colOff>
      <xdr:row>67</xdr:row>
      <xdr:rowOff>51054</xdr:rowOff>
    </xdr:to>
    <xdr:cxnSp macro="">
      <xdr:nvCxnSpPr>
        <xdr:cNvPr id="126" name="直線コネクタ 125"/>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525</xdr:rowOff>
    </xdr:from>
    <xdr:ext cx="762000" cy="259045"/>
    <xdr:sp macro="" textlink="">
      <xdr:nvSpPr>
        <xdr:cNvPr id="127" name="財政構造の弾力性最大値テキスト"/>
        <xdr:cNvSpPr txBox="1"/>
      </xdr:nvSpPr>
      <xdr:spPr>
        <a:xfrm>
          <a:off x="5041900" y="102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61</xdr:row>
      <xdr:rowOff>85598</xdr:rowOff>
    </xdr:from>
    <xdr:to>
      <xdr:col>7</xdr:col>
      <xdr:colOff>241300</xdr:colOff>
      <xdr:row>61</xdr:row>
      <xdr:rowOff>85598</xdr:rowOff>
    </xdr:to>
    <xdr:cxnSp macro="">
      <xdr:nvCxnSpPr>
        <xdr:cNvPr id="128" name="直線コネクタ 127"/>
        <xdr:cNvCxnSpPr/>
      </xdr:nvCxnSpPr>
      <xdr:spPr>
        <a:xfrm>
          <a:off x="4864100" y="105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88138</xdr:rowOff>
    </xdr:from>
    <xdr:to>
      <xdr:col>7</xdr:col>
      <xdr:colOff>152400</xdr:colOff>
      <xdr:row>61</xdr:row>
      <xdr:rowOff>85598</xdr:rowOff>
    </xdr:to>
    <xdr:cxnSp macro="">
      <xdr:nvCxnSpPr>
        <xdr:cNvPr id="129" name="直線コネクタ 128"/>
        <xdr:cNvCxnSpPr/>
      </xdr:nvCxnSpPr>
      <xdr:spPr>
        <a:xfrm>
          <a:off x="4114800" y="1037513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100601</xdr:rowOff>
    </xdr:from>
    <xdr:ext cx="762000" cy="259045"/>
    <xdr:sp macro="" textlink="">
      <xdr:nvSpPr>
        <xdr:cNvPr id="130" name="財政構造の弾力性平均値テキスト"/>
        <xdr:cNvSpPr txBox="1"/>
      </xdr:nvSpPr>
      <xdr:spPr>
        <a:xfrm>
          <a:off x="5041900" y="11073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128524</xdr:rowOff>
    </xdr:from>
    <xdr:to>
      <xdr:col>7</xdr:col>
      <xdr:colOff>203200</xdr:colOff>
      <xdr:row>65</xdr:row>
      <xdr:rowOff>58674</xdr:rowOff>
    </xdr:to>
    <xdr:sp macro="" textlink="">
      <xdr:nvSpPr>
        <xdr:cNvPr id="131" name="フローチャート : 判断 130"/>
        <xdr:cNvSpPr/>
      </xdr:nvSpPr>
      <xdr:spPr>
        <a:xfrm>
          <a:off x="4902200" y="1110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88138</xdr:rowOff>
    </xdr:from>
    <xdr:to>
      <xdr:col>6</xdr:col>
      <xdr:colOff>0</xdr:colOff>
      <xdr:row>60</xdr:row>
      <xdr:rowOff>92964</xdr:rowOff>
    </xdr:to>
    <xdr:cxnSp macro="">
      <xdr:nvCxnSpPr>
        <xdr:cNvPr id="132" name="直線コネクタ 131"/>
        <xdr:cNvCxnSpPr/>
      </xdr:nvCxnSpPr>
      <xdr:spPr>
        <a:xfrm flipV="1">
          <a:off x="3225800" y="103751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89916</xdr:rowOff>
    </xdr:from>
    <xdr:to>
      <xdr:col>6</xdr:col>
      <xdr:colOff>50800</xdr:colOff>
      <xdr:row>65</xdr:row>
      <xdr:rowOff>20066</xdr:rowOff>
    </xdr:to>
    <xdr:sp macro="" textlink="">
      <xdr:nvSpPr>
        <xdr:cNvPr id="133" name="フローチャート : 判断 132"/>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4843</xdr:rowOff>
    </xdr:from>
    <xdr:ext cx="736600" cy="259045"/>
    <xdr:sp macro="" textlink="">
      <xdr:nvSpPr>
        <xdr:cNvPr id="134" name="テキスト ボックス 133"/>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92964</xdr:rowOff>
    </xdr:to>
    <xdr:cxnSp macro="">
      <xdr:nvCxnSpPr>
        <xdr:cNvPr id="135" name="直線コネクタ 134"/>
        <xdr:cNvCxnSpPr/>
      </xdr:nvCxnSpPr>
      <xdr:spPr>
        <a:xfrm>
          <a:off x="2336800" y="1037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104394</xdr:rowOff>
    </xdr:from>
    <xdr:to>
      <xdr:col>4</xdr:col>
      <xdr:colOff>533400</xdr:colOff>
      <xdr:row>65</xdr:row>
      <xdr:rowOff>34544</xdr:rowOff>
    </xdr:to>
    <xdr:sp macro="" textlink="">
      <xdr:nvSpPr>
        <xdr:cNvPr id="136" name="フローチャート : 判断 135"/>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19321</xdr:rowOff>
    </xdr:from>
    <xdr:ext cx="762000" cy="259045"/>
    <xdr:sp macro="" textlink="">
      <xdr:nvSpPr>
        <xdr:cNvPr id="137" name="テキスト ボックス 136"/>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75946</xdr:rowOff>
    </xdr:to>
    <xdr:cxnSp macro="">
      <xdr:nvCxnSpPr>
        <xdr:cNvPr id="138" name="直線コネクタ 137"/>
        <xdr:cNvCxnSpPr/>
      </xdr:nvCxnSpPr>
      <xdr:spPr>
        <a:xfrm flipV="1">
          <a:off x="1447800" y="1037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12700</xdr:rowOff>
    </xdr:from>
    <xdr:to>
      <xdr:col>3</xdr:col>
      <xdr:colOff>330200</xdr:colOff>
      <xdr:row>64</xdr:row>
      <xdr:rowOff>114300</xdr:rowOff>
    </xdr:to>
    <xdr:sp macro="" textlink="">
      <xdr:nvSpPr>
        <xdr:cNvPr id="139" name="フローチャート : 判断 138"/>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40" name="テキスト ボックス 139"/>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127525</xdr:rowOff>
    </xdr:from>
    <xdr:ext cx="762000" cy="259045"/>
    <xdr:sp macro="" textlink="">
      <xdr:nvSpPr>
        <xdr:cNvPr id="149" name="財政構造の弾力性該当値テキスト"/>
        <xdr:cNvSpPr txBox="1"/>
      </xdr:nvSpPr>
      <xdr:spPr>
        <a:xfrm>
          <a:off x="5041900" y="1041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37338</xdr:rowOff>
    </xdr:from>
    <xdr:to>
      <xdr:col>6</xdr:col>
      <xdr:colOff>50800</xdr:colOff>
      <xdr:row>60</xdr:row>
      <xdr:rowOff>138938</xdr:rowOff>
    </xdr:to>
    <xdr:sp macro="" textlink="">
      <xdr:nvSpPr>
        <xdr:cNvPr id="150" name="円/楕円 149"/>
        <xdr:cNvSpPr/>
      </xdr:nvSpPr>
      <xdr:spPr>
        <a:xfrm>
          <a:off x="4064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149115</xdr:rowOff>
    </xdr:from>
    <xdr:ext cx="736600" cy="259045"/>
    <xdr:sp macro="" textlink="">
      <xdr:nvSpPr>
        <xdr:cNvPr id="151" name="テキスト ボックス 150"/>
        <xdr:cNvSpPr txBox="1"/>
      </xdr:nvSpPr>
      <xdr:spPr>
        <a:xfrm>
          <a:off x="3733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2" name="円/楕円 151"/>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3" name="テキスト ボックス 152"/>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6" name="円/楕円 155"/>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7" name="テキスト ボックス 156"/>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119,146</a:t>
          </a:r>
          <a:r>
            <a:rPr kumimoji="1" lang="ja-JP" altLang="en-US" sz="1200">
              <a:latin typeface="ＭＳ Ｐゴシック"/>
            </a:rPr>
            <a:t>円→</a:t>
          </a:r>
          <a:r>
            <a:rPr kumimoji="1" lang="en-US" altLang="ja-JP" sz="1200">
              <a:latin typeface="ＭＳ Ｐゴシック"/>
            </a:rPr>
            <a:t>124,365</a:t>
          </a:r>
          <a:r>
            <a:rPr kumimoji="1" lang="ja-JP" altLang="en-US" sz="1200">
              <a:latin typeface="ＭＳ Ｐゴシック"/>
            </a:rPr>
            <a:t>円</a:t>
          </a:r>
          <a:endParaRPr kumimoji="1" lang="en-US" altLang="ja-JP" sz="1200">
            <a:latin typeface="ＭＳ Ｐゴシック"/>
          </a:endParaRPr>
        </a:p>
        <a:p>
          <a:r>
            <a:rPr kumimoji="1" lang="ja-JP" altLang="en-US" sz="1200">
              <a:latin typeface="ＭＳ Ｐゴシック"/>
            </a:rPr>
            <a:t>　職員の採用を慎重に行うほか、一部に臨時職員を登用し、また、各種委託料についても見直しを行うなど抑制に努めているが、情報機器の更新や臨時保育士の増加などにより前年度と比較して</a:t>
          </a:r>
          <a:r>
            <a:rPr kumimoji="1" lang="en-US" altLang="ja-JP" sz="1200">
              <a:latin typeface="ＭＳ Ｐゴシック"/>
            </a:rPr>
            <a:t>5,219</a:t>
          </a:r>
          <a:r>
            <a:rPr kumimoji="1" lang="ja-JP" altLang="en-US" sz="1200">
              <a:latin typeface="ＭＳ Ｐゴシック"/>
            </a:rPr>
            <a:t>円増加したが、類似団体平均を大きく上回っている。</a:t>
          </a:r>
          <a:endParaRPr kumimoji="1" lang="en-US" altLang="ja-JP" sz="1200">
            <a:latin typeface="ＭＳ Ｐゴシック"/>
          </a:endParaRPr>
        </a:p>
        <a:p>
          <a:r>
            <a:rPr kumimoji="1" lang="ja-JP" altLang="en-US" sz="1200">
              <a:latin typeface="ＭＳ Ｐゴシック"/>
            </a:rPr>
            <a:t>　引き続き、臨時職員の登用や事務の合理化を図り抑制していく。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61120</xdr:rowOff>
    </xdr:from>
    <xdr:to>
      <xdr:col>7</xdr:col>
      <xdr:colOff>152400</xdr:colOff>
      <xdr:row>81</xdr:row>
      <xdr:rowOff>70117</xdr:rowOff>
    </xdr:to>
    <xdr:cxnSp macro="">
      <xdr:nvCxnSpPr>
        <xdr:cNvPr id="193" name="直線コネクタ 192"/>
        <xdr:cNvCxnSpPr/>
      </xdr:nvCxnSpPr>
      <xdr:spPr>
        <a:xfrm>
          <a:off x="4114800" y="13948570"/>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54894</xdr:rowOff>
    </xdr:from>
    <xdr:ext cx="762000" cy="259045"/>
    <xdr:sp macro="" textlink="">
      <xdr:nvSpPr>
        <xdr:cNvPr id="194" name="人件費・物件費等の状況平均値テキスト"/>
        <xdr:cNvSpPr txBox="1"/>
      </xdr:nvSpPr>
      <xdr:spPr>
        <a:xfrm>
          <a:off x="5041900" y="1394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61120</xdr:rowOff>
    </xdr:from>
    <xdr:to>
      <xdr:col>6</xdr:col>
      <xdr:colOff>0</xdr:colOff>
      <xdr:row>81</xdr:row>
      <xdr:rowOff>73206</xdr:rowOff>
    </xdr:to>
    <xdr:cxnSp macro="">
      <xdr:nvCxnSpPr>
        <xdr:cNvPr id="196" name="直線コネクタ 195"/>
        <xdr:cNvCxnSpPr/>
      </xdr:nvCxnSpPr>
      <xdr:spPr>
        <a:xfrm flipV="1">
          <a:off x="3225800" y="13948570"/>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8" name="テキスト ボックス 197"/>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72475</xdr:rowOff>
    </xdr:from>
    <xdr:to>
      <xdr:col>4</xdr:col>
      <xdr:colOff>482600</xdr:colOff>
      <xdr:row>81</xdr:row>
      <xdr:rowOff>73206</xdr:rowOff>
    </xdr:to>
    <xdr:cxnSp macro="">
      <xdr:nvCxnSpPr>
        <xdr:cNvPr id="199" name="直線コネクタ 198"/>
        <xdr:cNvCxnSpPr/>
      </xdr:nvCxnSpPr>
      <xdr:spPr>
        <a:xfrm>
          <a:off x="2336800" y="1395992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201" name="テキスト ボックス 200"/>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70194</xdr:rowOff>
    </xdr:from>
    <xdr:to>
      <xdr:col>3</xdr:col>
      <xdr:colOff>279400</xdr:colOff>
      <xdr:row>81</xdr:row>
      <xdr:rowOff>72475</xdr:rowOff>
    </xdr:to>
    <xdr:cxnSp macro="">
      <xdr:nvCxnSpPr>
        <xdr:cNvPr id="202" name="直線コネクタ 201"/>
        <xdr:cNvCxnSpPr/>
      </xdr:nvCxnSpPr>
      <xdr:spPr>
        <a:xfrm>
          <a:off x="1447800" y="13957644"/>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3" name="フローチャート : 判断 202"/>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32490</xdr:rowOff>
    </xdr:from>
    <xdr:ext cx="762000" cy="259045"/>
    <xdr:sp macro="" textlink="">
      <xdr:nvSpPr>
        <xdr:cNvPr id="204" name="テキスト ボックス 203"/>
        <xdr:cNvSpPr txBox="1"/>
      </xdr:nvSpPr>
      <xdr:spPr>
        <a:xfrm>
          <a:off x="1955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5" name="フローチャート : 判断 204"/>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xdr:rowOff>
    </xdr:from>
    <xdr:ext cx="762000" cy="259045"/>
    <xdr:sp macro="" textlink="">
      <xdr:nvSpPr>
        <xdr:cNvPr id="206" name="テキスト ボックス 205"/>
        <xdr:cNvSpPr txBox="1"/>
      </xdr:nvSpPr>
      <xdr:spPr>
        <a:xfrm>
          <a:off x="1066800" y="140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19317</xdr:rowOff>
    </xdr:from>
    <xdr:to>
      <xdr:col>7</xdr:col>
      <xdr:colOff>203200</xdr:colOff>
      <xdr:row>81</xdr:row>
      <xdr:rowOff>120917</xdr:rowOff>
    </xdr:to>
    <xdr:sp macro="" textlink="">
      <xdr:nvSpPr>
        <xdr:cNvPr id="212" name="円/楕円 211"/>
        <xdr:cNvSpPr/>
      </xdr:nvSpPr>
      <xdr:spPr>
        <a:xfrm>
          <a:off x="4902200" y="13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112044</xdr:rowOff>
    </xdr:from>
    <xdr:ext cx="762000" cy="259045"/>
    <xdr:sp macro="" textlink="">
      <xdr:nvSpPr>
        <xdr:cNvPr id="213" name="人件費・物件費等の状況該当値テキスト"/>
        <xdr:cNvSpPr txBox="1"/>
      </xdr:nvSpPr>
      <xdr:spPr>
        <a:xfrm>
          <a:off x="5041900" y="138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10320</xdr:rowOff>
    </xdr:from>
    <xdr:to>
      <xdr:col>6</xdr:col>
      <xdr:colOff>50800</xdr:colOff>
      <xdr:row>81</xdr:row>
      <xdr:rowOff>111920</xdr:rowOff>
    </xdr:to>
    <xdr:sp macro="" textlink="">
      <xdr:nvSpPr>
        <xdr:cNvPr id="214" name="円/楕円 213"/>
        <xdr:cNvSpPr/>
      </xdr:nvSpPr>
      <xdr:spPr>
        <a:xfrm>
          <a:off x="4064000" y="138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122097</xdr:rowOff>
    </xdr:from>
    <xdr:ext cx="736600" cy="259045"/>
    <xdr:sp macro="" textlink="">
      <xdr:nvSpPr>
        <xdr:cNvPr id="215" name="テキスト ボックス 214"/>
        <xdr:cNvSpPr txBox="1"/>
      </xdr:nvSpPr>
      <xdr:spPr>
        <a:xfrm>
          <a:off x="3733800" y="1366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22406</xdr:rowOff>
    </xdr:from>
    <xdr:to>
      <xdr:col>4</xdr:col>
      <xdr:colOff>533400</xdr:colOff>
      <xdr:row>81</xdr:row>
      <xdr:rowOff>124006</xdr:rowOff>
    </xdr:to>
    <xdr:sp macro="" textlink="">
      <xdr:nvSpPr>
        <xdr:cNvPr id="216" name="円/楕円 215"/>
        <xdr:cNvSpPr/>
      </xdr:nvSpPr>
      <xdr:spPr>
        <a:xfrm>
          <a:off x="3175000" y="13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134183</xdr:rowOff>
    </xdr:from>
    <xdr:ext cx="762000" cy="259045"/>
    <xdr:sp macro="" textlink="">
      <xdr:nvSpPr>
        <xdr:cNvPr id="217" name="テキスト ボックス 216"/>
        <xdr:cNvSpPr txBox="1"/>
      </xdr:nvSpPr>
      <xdr:spPr>
        <a:xfrm>
          <a:off x="2844800" y="136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21675</xdr:rowOff>
    </xdr:from>
    <xdr:to>
      <xdr:col>3</xdr:col>
      <xdr:colOff>330200</xdr:colOff>
      <xdr:row>81</xdr:row>
      <xdr:rowOff>123275</xdr:rowOff>
    </xdr:to>
    <xdr:sp macro="" textlink="">
      <xdr:nvSpPr>
        <xdr:cNvPr id="218" name="円/楕円 217"/>
        <xdr:cNvSpPr/>
      </xdr:nvSpPr>
      <xdr:spPr>
        <a:xfrm>
          <a:off x="2286000" y="139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133452</xdr:rowOff>
    </xdr:from>
    <xdr:ext cx="762000" cy="259045"/>
    <xdr:sp macro="" textlink="">
      <xdr:nvSpPr>
        <xdr:cNvPr id="219" name="テキスト ボックス 218"/>
        <xdr:cNvSpPr txBox="1"/>
      </xdr:nvSpPr>
      <xdr:spPr>
        <a:xfrm>
          <a:off x="1955800" y="1367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19394</xdr:rowOff>
    </xdr:from>
    <xdr:to>
      <xdr:col>2</xdr:col>
      <xdr:colOff>127000</xdr:colOff>
      <xdr:row>81</xdr:row>
      <xdr:rowOff>120994</xdr:rowOff>
    </xdr:to>
    <xdr:sp macro="" textlink="">
      <xdr:nvSpPr>
        <xdr:cNvPr id="220" name="円/楕円 219"/>
        <xdr:cNvSpPr/>
      </xdr:nvSpPr>
      <xdr:spPr>
        <a:xfrm>
          <a:off x="1397000" y="139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131171</xdr:rowOff>
    </xdr:from>
    <xdr:ext cx="762000" cy="259045"/>
    <xdr:sp macro="" textlink="">
      <xdr:nvSpPr>
        <xdr:cNvPr id="221" name="テキスト ボックス 220"/>
        <xdr:cNvSpPr txBox="1"/>
      </xdr:nvSpPr>
      <xdr:spPr>
        <a:xfrm>
          <a:off x="1066800" y="136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102.0</a:t>
          </a:r>
          <a:r>
            <a:rPr kumimoji="1" lang="ja-JP" altLang="en-US" sz="1200">
              <a:latin typeface="ＭＳ Ｐゴシック"/>
            </a:rPr>
            <a:t>→</a:t>
          </a:r>
          <a:r>
            <a:rPr kumimoji="1" lang="en-US" altLang="ja-JP" sz="1200">
              <a:latin typeface="ＭＳ Ｐゴシック"/>
            </a:rPr>
            <a:t>95.1</a:t>
          </a:r>
        </a:p>
        <a:p>
          <a:r>
            <a:rPr kumimoji="1" lang="ja-JP" altLang="en-US" sz="1200">
              <a:latin typeface="ＭＳ Ｐゴシック"/>
            </a:rPr>
            <a:t>　団塊の世代の退職や採用職員の若返り、人件費の抑制などにより類似団体平均を下回っている。</a:t>
          </a:r>
          <a:endParaRPr kumimoji="1" lang="en-US" altLang="ja-JP" sz="1200">
            <a:latin typeface="ＭＳ Ｐゴシック"/>
          </a:endParaRPr>
        </a:p>
        <a:p>
          <a:r>
            <a:rPr kumimoji="1" lang="ja-JP" altLang="en-US" sz="1200">
              <a:latin typeface="ＭＳ Ｐゴシック"/>
            </a:rPr>
            <a:t>　今後も給与体系と水準の適正化に努める。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88</xdr:row>
      <xdr:rowOff>34471</xdr:rowOff>
    </xdr:to>
    <xdr:cxnSp macro="">
      <xdr:nvCxnSpPr>
        <xdr:cNvPr id="257" name="直線コネクタ 256"/>
        <xdr:cNvCxnSpPr/>
      </xdr:nvCxnSpPr>
      <xdr:spPr>
        <a:xfrm flipV="1">
          <a:off x="16179800" y="14329229"/>
          <a:ext cx="8382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8"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170543</xdr:rowOff>
    </xdr:from>
    <xdr:to>
      <xdr:col>23</xdr:col>
      <xdr:colOff>406400</xdr:colOff>
      <xdr:row>88</xdr:row>
      <xdr:rowOff>34471</xdr:rowOff>
    </xdr:to>
    <xdr:cxnSp macro="">
      <xdr:nvCxnSpPr>
        <xdr:cNvPr id="260" name="直線コネクタ 259"/>
        <xdr:cNvCxnSpPr/>
      </xdr:nvCxnSpPr>
      <xdr:spPr>
        <a:xfrm>
          <a:off x="15290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2" name="テキスト ボックス 26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86</xdr:row>
      <xdr:rowOff>170543</xdr:rowOff>
    </xdr:to>
    <xdr:cxnSp macro="">
      <xdr:nvCxnSpPr>
        <xdr:cNvPr id="263" name="直線コネクタ 262"/>
        <xdr:cNvCxnSpPr/>
      </xdr:nvCxnSpPr>
      <xdr:spPr>
        <a:xfrm>
          <a:off x="14401800" y="14087929"/>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82</xdr:row>
      <xdr:rowOff>143934</xdr:rowOff>
    </xdr:to>
    <xdr:cxnSp macro="">
      <xdr:nvCxnSpPr>
        <xdr:cNvPr id="266" name="直線コネクタ 265"/>
        <xdr:cNvCxnSpPr/>
      </xdr:nvCxnSpPr>
      <xdr:spPr>
        <a:xfrm flipV="1">
          <a:off x="13512800" y="140879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162077</xdr:rowOff>
    </xdr:from>
    <xdr:to>
      <xdr:col>21</xdr:col>
      <xdr:colOff>50800</xdr:colOff>
      <xdr:row>83</xdr:row>
      <xdr:rowOff>92227</xdr:rowOff>
    </xdr:to>
    <xdr:sp macro="" textlink="">
      <xdr:nvSpPr>
        <xdr:cNvPr id="267" name="フローチャート : 判断 266"/>
        <xdr:cNvSpPr/>
      </xdr:nvSpPr>
      <xdr:spPr>
        <a:xfrm>
          <a:off x="14351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68" name="テキスト ボックス 267"/>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69" name="フローチャート : 判断 268"/>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54022</xdr:rowOff>
    </xdr:from>
    <xdr:ext cx="762000" cy="259045"/>
    <xdr:sp macro="" textlink="">
      <xdr:nvSpPr>
        <xdr:cNvPr id="270" name="テキスト ボックス 269"/>
        <xdr:cNvSpPr txBox="1"/>
      </xdr:nvSpPr>
      <xdr:spPr>
        <a:xfrm>
          <a:off x="13131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6" name="円/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155121</xdr:rowOff>
    </xdr:from>
    <xdr:to>
      <xdr:col>23</xdr:col>
      <xdr:colOff>457200</xdr:colOff>
      <xdr:row>88</xdr:row>
      <xdr:rowOff>85271</xdr:rowOff>
    </xdr:to>
    <xdr:sp macro="" textlink="">
      <xdr:nvSpPr>
        <xdr:cNvPr id="278" name="円/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95448</xdr:rowOff>
    </xdr:from>
    <xdr:ext cx="736600" cy="259045"/>
    <xdr:sp macro="" textlink="">
      <xdr:nvSpPr>
        <xdr:cNvPr id="279" name="テキスト ボックス 278"/>
        <xdr:cNvSpPr txBox="1"/>
      </xdr:nvSpPr>
      <xdr:spPr>
        <a:xfrm>
          <a:off x="15798800" y="1484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80" name="円/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81" name="テキスト ボックス 280"/>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2" name="円/楕円 281"/>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3" name="テキスト ボックス 282"/>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4" name="円/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8.42</a:t>
          </a:r>
          <a:r>
            <a:rPr kumimoji="1" lang="ja-JP" altLang="en-US" sz="1200">
              <a:latin typeface="ＭＳ Ｐゴシック"/>
            </a:rPr>
            <a:t>人→</a:t>
          </a:r>
          <a:r>
            <a:rPr kumimoji="1" lang="en-US" altLang="ja-JP" sz="1200">
              <a:latin typeface="ＭＳ Ｐゴシック"/>
            </a:rPr>
            <a:t>8.93</a:t>
          </a:r>
          <a:r>
            <a:rPr kumimoji="1" lang="ja-JP" altLang="en-US" sz="1200">
              <a:latin typeface="ＭＳ Ｐゴシック"/>
            </a:rPr>
            <a:t>人</a:t>
          </a:r>
          <a:endParaRPr kumimoji="1" lang="en-US" altLang="ja-JP" sz="1200">
            <a:latin typeface="ＭＳ Ｐゴシック"/>
          </a:endParaRPr>
        </a:p>
        <a:p>
          <a:r>
            <a:rPr kumimoji="1" lang="ja-JP" altLang="en-US" sz="1200">
              <a:latin typeface="ＭＳ Ｐゴシック"/>
            </a:rPr>
            <a:t>　保育所の入所児童数の増加による保育士の増員など職員数を現状維持するのは厳しい状況ではあるが、一部に臨時職員を活用し、また、児童センターとデイサービスセンターの管理運営について指定管理を導入など抑制に努め、類似団体平均を下回っている。</a:t>
          </a:r>
          <a:endParaRPr kumimoji="1" lang="en-US" altLang="ja-JP" sz="1200">
            <a:latin typeface="ＭＳ Ｐゴシック"/>
          </a:endParaRPr>
        </a:p>
        <a:p>
          <a:r>
            <a:rPr kumimoji="1" lang="ja-JP" altLang="en-US" sz="1200">
              <a:latin typeface="ＭＳ Ｐゴシック"/>
            </a:rPr>
            <a:t>　今後は、文教施設などの直営施設について指定管理制度への移行を検討していきます。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95734</xdr:rowOff>
    </xdr:from>
    <xdr:to>
      <xdr:col>24</xdr:col>
      <xdr:colOff>558800</xdr:colOff>
      <xdr:row>59</xdr:row>
      <xdr:rowOff>154336</xdr:rowOff>
    </xdr:to>
    <xdr:cxnSp macro="">
      <xdr:nvCxnSpPr>
        <xdr:cNvPr id="322" name="直線コネクタ 321"/>
        <xdr:cNvCxnSpPr/>
      </xdr:nvCxnSpPr>
      <xdr:spPr>
        <a:xfrm>
          <a:off x="16179800" y="10211284"/>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3"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95734</xdr:rowOff>
    </xdr:from>
    <xdr:to>
      <xdr:col>23</xdr:col>
      <xdr:colOff>406400</xdr:colOff>
      <xdr:row>59</xdr:row>
      <xdr:rowOff>138249</xdr:rowOff>
    </xdr:to>
    <xdr:cxnSp macro="">
      <xdr:nvCxnSpPr>
        <xdr:cNvPr id="325" name="直線コネクタ 324"/>
        <xdr:cNvCxnSpPr/>
      </xdr:nvCxnSpPr>
      <xdr:spPr>
        <a:xfrm flipV="1">
          <a:off x="15290800" y="1021128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138249</xdr:rowOff>
    </xdr:from>
    <xdr:to>
      <xdr:col>22</xdr:col>
      <xdr:colOff>203200</xdr:colOff>
      <xdr:row>59</xdr:row>
      <xdr:rowOff>140546</xdr:rowOff>
    </xdr:to>
    <xdr:cxnSp macro="">
      <xdr:nvCxnSpPr>
        <xdr:cNvPr id="328" name="直線コネクタ 327"/>
        <xdr:cNvCxnSpPr/>
      </xdr:nvCxnSpPr>
      <xdr:spPr>
        <a:xfrm flipV="1">
          <a:off x="14401800" y="1025379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30" name="テキスト ボックス 329"/>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60</xdr:row>
      <xdr:rowOff>1270</xdr:rowOff>
    </xdr:to>
    <xdr:cxnSp macro="">
      <xdr:nvCxnSpPr>
        <xdr:cNvPr id="331" name="直線コネクタ 330"/>
        <xdr:cNvCxnSpPr/>
      </xdr:nvCxnSpPr>
      <xdr:spPr>
        <a:xfrm flipV="1">
          <a:off x="13512800" y="102560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103536</xdr:rowOff>
    </xdr:from>
    <xdr:to>
      <xdr:col>24</xdr:col>
      <xdr:colOff>609600</xdr:colOff>
      <xdr:row>60</xdr:row>
      <xdr:rowOff>33686</xdr:rowOff>
    </xdr:to>
    <xdr:sp macro="" textlink="">
      <xdr:nvSpPr>
        <xdr:cNvPr id="341" name="円/楕円 340"/>
        <xdr:cNvSpPr/>
      </xdr:nvSpPr>
      <xdr:spPr>
        <a:xfrm>
          <a:off x="169672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120063</xdr:rowOff>
    </xdr:from>
    <xdr:ext cx="762000" cy="259045"/>
    <xdr:sp macro="" textlink="">
      <xdr:nvSpPr>
        <xdr:cNvPr id="342" name="定員管理の状況該当値テキスト"/>
        <xdr:cNvSpPr txBox="1"/>
      </xdr:nvSpPr>
      <xdr:spPr>
        <a:xfrm>
          <a:off x="17106900" y="100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44934</xdr:rowOff>
    </xdr:from>
    <xdr:to>
      <xdr:col>23</xdr:col>
      <xdr:colOff>457200</xdr:colOff>
      <xdr:row>59</xdr:row>
      <xdr:rowOff>146534</xdr:rowOff>
    </xdr:to>
    <xdr:sp macro="" textlink="">
      <xdr:nvSpPr>
        <xdr:cNvPr id="343" name="円/楕円 342"/>
        <xdr:cNvSpPr/>
      </xdr:nvSpPr>
      <xdr:spPr>
        <a:xfrm>
          <a:off x="16129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156711</xdr:rowOff>
    </xdr:from>
    <xdr:ext cx="736600" cy="259045"/>
    <xdr:sp macro="" textlink="">
      <xdr:nvSpPr>
        <xdr:cNvPr id="344" name="テキスト ボックス 343"/>
        <xdr:cNvSpPr txBox="1"/>
      </xdr:nvSpPr>
      <xdr:spPr>
        <a:xfrm>
          <a:off x="15798800" y="99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87449</xdr:rowOff>
    </xdr:from>
    <xdr:to>
      <xdr:col>22</xdr:col>
      <xdr:colOff>254000</xdr:colOff>
      <xdr:row>60</xdr:row>
      <xdr:rowOff>17599</xdr:rowOff>
    </xdr:to>
    <xdr:sp macro="" textlink="">
      <xdr:nvSpPr>
        <xdr:cNvPr id="345" name="円/楕円 344"/>
        <xdr:cNvSpPr/>
      </xdr:nvSpPr>
      <xdr:spPr>
        <a:xfrm>
          <a:off x="15240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27776</xdr:rowOff>
    </xdr:from>
    <xdr:ext cx="762000" cy="259045"/>
    <xdr:sp macro="" textlink="">
      <xdr:nvSpPr>
        <xdr:cNvPr id="346" name="テキスト ボックス 345"/>
        <xdr:cNvSpPr txBox="1"/>
      </xdr:nvSpPr>
      <xdr:spPr>
        <a:xfrm>
          <a:off x="14909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7" name="円/楕円 346"/>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8" name="テキスト ボックス 347"/>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49" name="円/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6.9%→5.8%</a:t>
          </a:r>
        </a:p>
        <a:p>
          <a:r>
            <a:rPr kumimoji="1" lang="ja-JP" altLang="en-US" sz="1200">
              <a:latin typeface="ＭＳ Ｐゴシック"/>
            </a:rPr>
            <a:t>　予算規模については、</a:t>
          </a:r>
          <a:r>
            <a:rPr kumimoji="1" lang="en-US" altLang="ja-JP" sz="1200">
              <a:latin typeface="ＭＳ Ｐゴシック"/>
            </a:rPr>
            <a:t>『</a:t>
          </a:r>
          <a:r>
            <a:rPr kumimoji="1" lang="ja-JP" altLang="en-US" sz="1200">
              <a:latin typeface="ＭＳ Ｐゴシック"/>
            </a:rPr>
            <a:t>身の丈予算</a:t>
          </a:r>
          <a:r>
            <a:rPr kumimoji="1" lang="en-US" altLang="ja-JP" sz="1200">
              <a:latin typeface="ＭＳ Ｐゴシック"/>
            </a:rPr>
            <a:t>』</a:t>
          </a:r>
          <a:r>
            <a:rPr kumimoji="1" lang="ja-JP" altLang="en-US" sz="1200">
              <a:latin typeface="ＭＳ Ｐゴシック"/>
            </a:rPr>
            <a:t>を基本に歳入経常財源に見合った歳出総額としている。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年度は前年度と比較して</a:t>
          </a:r>
          <a:r>
            <a:rPr kumimoji="1" lang="en-US" altLang="ja-JP" sz="1200">
              <a:latin typeface="ＭＳ Ｐゴシック"/>
            </a:rPr>
            <a:t>1.1%</a:t>
          </a:r>
          <a:r>
            <a:rPr kumimoji="1" lang="ja-JP" altLang="en-US" sz="1200">
              <a:latin typeface="ＭＳ Ｐゴシック"/>
            </a:rPr>
            <a:t>減少し</a:t>
          </a:r>
          <a:r>
            <a:rPr kumimoji="1" lang="en-US" altLang="ja-JP" sz="1200">
              <a:latin typeface="ＭＳ Ｐゴシック"/>
            </a:rPr>
            <a:t>5.8%</a:t>
          </a:r>
          <a:r>
            <a:rPr kumimoji="1" lang="ja-JP" altLang="en-US" sz="1200">
              <a:latin typeface="ＭＳ Ｐゴシック"/>
            </a:rPr>
            <a:t>になり類似団体平均を大きく下回っているが、要因としては公債費に準ずる債務負担行為に係るものの減少や標準財政規模や標準税収入額等の増が挙げられる。</a:t>
          </a:r>
          <a:endParaRPr kumimoji="1" lang="en-US" altLang="ja-JP" sz="1200">
            <a:latin typeface="ＭＳ Ｐゴシック"/>
          </a:endParaRPr>
        </a:p>
        <a:p>
          <a:r>
            <a:rPr kumimoji="1" lang="ja-JP" altLang="en-US" sz="1200">
              <a:latin typeface="ＭＳ Ｐゴシック"/>
            </a:rPr>
            <a:t>　先述のとおり、地方債の新規発行の抑制や繰上償還を実施し比率の上昇を抑えていく。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101298</xdr:rowOff>
    </xdr:from>
    <xdr:to>
      <xdr:col>24</xdr:col>
      <xdr:colOff>558800</xdr:colOff>
      <xdr:row>38</xdr:row>
      <xdr:rowOff>56243</xdr:rowOff>
    </xdr:to>
    <xdr:cxnSp macro="">
      <xdr:nvCxnSpPr>
        <xdr:cNvPr id="387" name="直線コネクタ 386"/>
        <xdr:cNvCxnSpPr/>
      </xdr:nvCxnSpPr>
      <xdr:spPr>
        <a:xfrm flipV="1">
          <a:off x="16179800" y="644494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56243</xdr:rowOff>
    </xdr:from>
    <xdr:to>
      <xdr:col>23</xdr:col>
      <xdr:colOff>406400</xdr:colOff>
      <xdr:row>39</xdr:row>
      <xdr:rowOff>22678</xdr:rowOff>
    </xdr:to>
    <xdr:cxnSp macro="">
      <xdr:nvCxnSpPr>
        <xdr:cNvPr id="390" name="直線コネクタ 389"/>
        <xdr:cNvCxnSpPr/>
      </xdr:nvCxnSpPr>
      <xdr:spPr>
        <a:xfrm flipV="1">
          <a:off x="15290800" y="65713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11188</xdr:rowOff>
    </xdr:from>
    <xdr:to>
      <xdr:col>22</xdr:col>
      <xdr:colOff>203200</xdr:colOff>
      <xdr:row>39</xdr:row>
      <xdr:rowOff>22678</xdr:rowOff>
    </xdr:to>
    <xdr:cxnSp macro="">
      <xdr:nvCxnSpPr>
        <xdr:cNvPr id="393" name="直線コネクタ 392"/>
        <xdr:cNvCxnSpPr/>
      </xdr:nvCxnSpPr>
      <xdr:spPr>
        <a:xfrm>
          <a:off x="14401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11188</xdr:rowOff>
    </xdr:from>
    <xdr:to>
      <xdr:col>21</xdr:col>
      <xdr:colOff>0</xdr:colOff>
      <xdr:row>39</xdr:row>
      <xdr:rowOff>45659</xdr:rowOff>
    </xdr:to>
    <xdr:cxnSp macro="">
      <xdr:nvCxnSpPr>
        <xdr:cNvPr id="396" name="直線コネクタ 395"/>
        <xdr:cNvCxnSpPr/>
      </xdr:nvCxnSpPr>
      <xdr:spPr>
        <a:xfrm flipV="1">
          <a:off x="13512800" y="669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7" name="フローチャート : 判断 396"/>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8" name="テキスト ボックス 39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67431</xdr:rowOff>
    </xdr:from>
    <xdr:to>
      <xdr:col>19</xdr:col>
      <xdr:colOff>533400</xdr:colOff>
      <xdr:row>43</xdr:row>
      <xdr:rowOff>169031</xdr:rowOff>
    </xdr:to>
    <xdr:sp macro="" textlink="">
      <xdr:nvSpPr>
        <xdr:cNvPr id="399" name="フローチャート : 判断 398"/>
        <xdr:cNvSpPr/>
      </xdr:nvSpPr>
      <xdr:spPr>
        <a:xfrm>
          <a:off x="13462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153808</xdr:rowOff>
    </xdr:from>
    <xdr:ext cx="762000" cy="259045"/>
    <xdr:sp macro="" textlink="">
      <xdr:nvSpPr>
        <xdr:cNvPr id="400" name="テキスト ボックス 399"/>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50498</xdr:rowOff>
    </xdr:from>
    <xdr:to>
      <xdr:col>24</xdr:col>
      <xdr:colOff>609600</xdr:colOff>
      <xdr:row>37</xdr:row>
      <xdr:rowOff>152098</xdr:rowOff>
    </xdr:to>
    <xdr:sp macro="" textlink="">
      <xdr:nvSpPr>
        <xdr:cNvPr id="406" name="円/楕円 405"/>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67025</xdr:rowOff>
    </xdr:from>
    <xdr:ext cx="762000" cy="259045"/>
    <xdr:sp macro="" textlink="">
      <xdr:nvSpPr>
        <xdr:cNvPr id="407" name="公債費負担の状況該当値テキスト"/>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5443</xdr:rowOff>
    </xdr:from>
    <xdr:to>
      <xdr:col>23</xdr:col>
      <xdr:colOff>457200</xdr:colOff>
      <xdr:row>38</xdr:row>
      <xdr:rowOff>107043</xdr:rowOff>
    </xdr:to>
    <xdr:sp macro="" textlink="">
      <xdr:nvSpPr>
        <xdr:cNvPr id="408" name="円/楕円 407"/>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117220</xdr:rowOff>
    </xdr:from>
    <xdr:ext cx="736600" cy="259045"/>
    <xdr:sp macro="" textlink="">
      <xdr:nvSpPr>
        <xdr:cNvPr id="409" name="テキスト ボックス 408"/>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10" name="円/楕円 409"/>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411" name="テキスト ボックス 410"/>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131838</xdr:rowOff>
    </xdr:from>
    <xdr:to>
      <xdr:col>21</xdr:col>
      <xdr:colOff>50800</xdr:colOff>
      <xdr:row>39</xdr:row>
      <xdr:rowOff>61988</xdr:rowOff>
    </xdr:to>
    <xdr:sp macro="" textlink="">
      <xdr:nvSpPr>
        <xdr:cNvPr id="412" name="円/楕円 411"/>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72165</xdr:rowOff>
    </xdr:from>
    <xdr:ext cx="762000" cy="259045"/>
    <xdr:sp macro="" textlink="">
      <xdr:nvSpPr>
        <xdr:cNvPr id="413" name="テキスト ボックス 412"/>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166309</xdr:rowOff>
    </xdr:from>
    <xdr:to>
      <xdr:col>19</xdr:col>
      <xdr:colOff>533400</xdr:colOff>
      <xdr:row>39</xdr:row>
      <xdr:rowOff>96459</xdr:rowOff>
    </xdr:to>
    <xdr:sp macro="" textlink="">
      <xdr:nvSpPr>
        <xdr:cNvPr id="414" name="円/楕円 413"/>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106636</xdr:rowOff>
    </xdr:from>
    <xdr:ext cx="762000" cy="259045"/>
    <xdr:sp macro="" textlink="">
      <xdr:nvSpPr>
        <xdr:cNvPr id="415" name="テキスト ボックス 414"/>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29.2%</a:t>
          </a:r>
          <a:r>
            <a:rPr kumimoji="1" lang="ja-JP" altLang="en-US" sz="1200">
              <a:latin typeface="ＭＳ Ｐゴシック"/>
            </a:rPr>
            <a:t>→</a:t>
          </a:r>
          <a:r>
            <a:rPr kumimoji="1" lang="en-US" altLang="ja-JP" sz="1200">
              <a:latin typeface="ＭＳ Ｐゴシック"/>
            </a:rPr>
            <a:t>32.9%</a:t>
          </a:r>
        </a:p>
        <a:p>
          <a:r>
            <a:rPr kumimoji="1" lang="ja-JP" altLang="en-US" sz="1200">
              <a:latin typeface="ＭＳ Ｐゴシック"/>
            </a:rPr>
            <a:t>　将来負担額の主なものは、</a:t>
          </a:r>
          <a:r>
            <a:rPr kumimoji="1" lang="en-US" altLang="ja-JP" sz="1200">
              <a:latin typeface="ＭＳ Ｐゴシック"/>
            </a:rPr>
            <a:t>『</a:t>
          </a:r>
          <a:r>
            <a:rPr kumimoji="1" lang="ja-JP" altLang="en-US" sz="1200">
              <a:latin typeface="ＭＳ Ｐゴシック"/>
            </a:rPr>
            <a:t>公営企業債等繰入見込額（下水道事業特別会計繰出金）</a:t>
          </a:r>
          <a:r>
            <a:rPr kumimoji="1" lang="en-US" altLang="ja-JP" sz="1200">
              <a:latin typeface="ＭＳ Ｐゴシック"/>
            </a:rPr>
            <a:t>』『</a:t>
          </a:r>
          <a:r>
            <a:rPr kumimoji="1" lang="ja-JP" altLang="en-US" sz="1200">
              <a:latin typeface="ＭＳ Ｐゴシック"/>
            </a:rPr>
            <a:t>地方債の現在高</a:t>
          </a:r>
          <a:r>
            <a:rPr kumimoji="1" lang="en-US" altLang="ja-JP" sz="1200">
              <a:latin typeface="ＭＳ Ｐゴシック"/>
            </a:rPr>
            <a:t>』『</a:t>
          </a:r>
          <a:r>
            <a:rPr kumimoji="1" lang="ja-JP" altLang="en-US" sz="1200">
              <a:latin typeface="ＭＳ Ｐゴシック"/>
            </a:rPr>
            <a:t>債務負担行為（公債費に準ずるもの）</a:t>
          </a:r>
          <a:r>
            <a:rPr kumimoji="1" lang="en-US" altLang="ja-JP" sz="1200">
              <a:latin typeface="ＭＳ Ｐゴシック"/>
            </a:rPr>
            <a:t>』</a:t>
          </a:r>
          <a:r>
            <a:rPr kumimoji="1" lang="ja-JP" altLang="en-US" sz="1200">
              <a:latin typeface="ＭＳ Ｐゴシック"/>
            </a:rPr>
            <a:t>であるが、</a:t>
          </a:r>
          <a:r>
            <a:rPr kumimoji="1" lang="en-US" altLang="ja-JP" sz="1200">
              <a:latin typeface="ＭＳ Ｐゴシック"/>
            </a:rPr>
            <a:t>H25</a:t>
          </a:r>
          <a:r>
            <a:rPr kumimoji="1" lang="ja-JP" altLang="en-US" sz="1200">
              <a:latin typeface="ＭＳ Ｐゴシック"/>
            </a:rPr>
            <a:t>年度は臨時財政対策債に加え、光ケーブルネットワーク整備事業・耐震性貯水槽整備事業に係る一般補助施設整備等事業債を</a:t>
          </a:r>
          <a:r>
            <a:rPr kumimoji="1" lang="en-US" altLang="ja-JP" sz="1200">
              <a:latin typeface="ＭＳ Ｐゴシック"/>
            </a:rPr>
            <a:t>178</a:t>
          </a:r>
          <a:r>
            <a:rPr kumimoji="1" lang="ja-JP" altLang="en-US" sz="1200">
              <a:latin typeface="ＭＳ Ｐゴシック"/>
            </a:rPr>
            <a:t>百万円発行したことが要因で</a:t>
          </a:r>
          <a:r>
            <a:rPr kumimoji="1" lang="en-US" altLang="ja-JP" sz="1200">
              <a:latin typeface="ＭＳ Ｐゴシック"/>
            </a:rPr>
            <a:t>3.7%</a:t>
          </a:r>
          <a:r>
            <a:rPr kumimoji="1" lang="ja-JP" altLang="en-US" sz="1200">
              <a:latin typeface="ＭＳ Ｐゴシック"/>
            </a:rPr>
            <a:t>上昇した。</a:t>
          </a:r>
          <a:endParaRPr kumimoji="1" lang="en-US" altLang="ja-JP" sz="1200">
            <a:latin typeface="ＭＳ Ｐゴシック"/>
          </a:endParaRPr>
        </a:p>
        <a:p>
          <a:r>
            <a:rPr kumimoji="1" lang="ja-JP" altLang="en-US" sz="1200">
              <a:latin typeface="ＭＳ Ｐゴシック"/>
            </a:rPr>
            <a:t>　地方債については財政指標の将来予測を行いながら後年度に過度の負担とならないよう新規発行を抑制するとともに、繰上償還も実施していく。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76986</xdr:rowOff>
    </xdr:from>
    <xdr:to>
      <xdr:col>24</xdr:col>
      <xdr:colOff>558800</xdr:colOff>
      <xdr:row>15</xdr:row>
      <xdr:rowOff>119501</xdr:rowOff>
    </xdr:to>
    <xdr:cxnSp macro="">
      <xdr:nvCxnSpPr>
        <xdr:cNvPr id="451" name="直線コネクタ 450"/>
        <xdr:cNvCxnSpPr/>
      </xdr:nvCxnSpPr>
      <xdr:spPr>
        <a:xfrm>
          <a:off x="16179800" y="2648736"/>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2"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76986</xdr:rowOff>
    </xdr:from>
    <xdr:to>
      <xdr:col>23</xdr:col>
      <xdr:colOff>406400</xdr:colOff>
      <xdr:row>16</xdr:row>
      <xdr:rowOff>129600</xdr:rowOff>
    </xdr:to>
    <xdr:cxnSp macro="">
      <xdr:nvCxnSpPr>
        <xdr:cNvPr id="454" name="直線コネクタ 453"/>
        <xdr:cNvCxnSpPr/>
      </xdr:nvCxnSpPr>
      <xdr:spPr>
        <a:xfrm flipV="1">
          <a:off x="15290800" y="264873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5" name="フローチャート : 判断 454"/>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56" name="テキスト ボックス 455"/>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129600</xdr:rowOff>
    </xdr:from>
    <xdr:to>
      <xdr:col>22</xdr:col>
      <xdr:colOff>203200</xdr:colOff>
      <xdr:row>16</xdr:row>
      <xdr:rowOff>150283</xdr:rowOff>
    </xdr:to>
    <xdr:cxnSp macro="">
      <xdr:nvCxnSpPr>
        <xdr:cNvPr id="457" name="直線コネクタ 456"/>
        <xdr:cNvCxnSpPr/>
      </xdr:nvCxnSpPr>
      <xdr:spPr>
        <a:xfrm flipV="1">
          <a:off x="14401800" y="28728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8" name="フローチャート : 判断 457"/>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9" name="テキスト ボックス 458"/>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150283</xdr:rowOff>
    </xdr:from>
    <xdr:to>
      <xdr:col>21</xdr:col>
      <xdr:colOff>0</xdr:colOff>
      <xdr:row>17</xdr:row>
      <xdr:rowOff>106378</xdr:rowOff>
    </xdr:to>
    <xdr:cxnSp macro="">
      <xdr:nvCxnSpPr>
        <xdr:cNvPr id="460" name="直線コネクタ 459"/>
        <xdr:cNvCxnSpPr/>
      </xdr:nvCxnSpPr>
      <xdr:spPr>
        <a:xfrm flipV="1">
          <a:off x="13512800" y="2893483"/>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1" name="フローチャート : 判断 460"/>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62" name="テキスト ボックス 461"/>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3" name="フローチャート : 判断 462"/>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4" name="テキスト ボックス 463"/>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68701</xdr:rowOff>
    </xdr:from>
    <xdr:to>
      <xdr:col>24</xdr:col>
      <xdr:colOff>609600</xdr:colOff>
      <xdr:row>15</xdr:row>
      <xdr:rowOff>170301</xdr:rowOff>
    </xdr:to>
    <xdr:sp macro="" textlink="">
      <xdr:nvSpPr>
        <xdr:cNvPr id="470" name="円/楕円 469"/>
        <xdr:cNvSpPr/>
      </xdr:nvSpPr>
      <xdr:spPr>
        <a:xfrm>
          <a:off x="169672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40778</xdr:rowOff>
    </xdr:from>
    <xdr:ext cx="762000" cy="259045"/>
    <xdr:sp macro="" textlink="">
      <xdr:nvSpPr>
        <xdr:cNvPr id="471" name="将来負担の状況該当値テキスト"/>
        <xdr:cNvSpPr txBox="1"/>
      </xdr:nvSpPr>
      <xdr:spPr>
        <a:xfrm>
          <a:off x="17106900" y="26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26186</xdr:rowOff>
    </xdr:from>
    <xdr:to>
      <xdr:col>23</xdr:col>
      <xdr:colOff>457200</xdr:colOff>
      <xdr:row>15</xdr:row>
      <xdr:rowOff>127786</xdr:rowOff>
    </xdr:to>
    <xdr:sp macro="" textlink="">
      <xdr:nvSpPr>
        <xdr:cNvPr id="472" name="円/楕円 471"/>
        <xdr:cNvSpPr/>
      </xdr:nvSpPr>
      <xdr:spPr>
        <a:xfrm>
          <a:off x="16129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137963</xdr:rowOff>
    </xdr:from>
    <xdr:ext cx="736600" cy="259045"/>
    <xdr:sp macro="" textlink="">
      <xdr:nvSpPr>
        <xdr:cNvPr id="473" name="テキスト ボックス 472"/>
        <xdr:cNvSpPr txBox="1"/>
      </xdr:nvSpPr>
      <xdr:spPr>
        <a:xfrm>
          <a:off x="15798800" y="236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74" name="円/楕円 473"/>
        <xdr:cNvSpPr/>
      </xdr:nvSpPr>
      <xdr:spPr>
        <a:xfrm>
          <a:off x="15240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165177</xdr:rowOff>
    </xdr:from>
    <xdr:ext cx="762000" cy="259045"/>
    <xdr:sp macro="" textlink="">
      <xdr:nvSpPr>
        <xdr:cNvPr id="475" name="テキスト ボックス 474"/>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99483</xdr:rowOff>
    </xdr:from>
    <xdr:to>
      <xdr:col>21</xdr:col>
      <xdr:colOff>50800</xdr:colOff>
      <xdr:row>17</xdr:row>
      <xdr:rowOff>29633</xdr:rowOff>
    </xdr:to>
    <xdr:sp macro="" textlink="">
      <xdr:nvSpPr>
        <xdr:cNvPr id="476" name="円/楕円 475"/>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14410</xdr:rowOff>
    </xdr:from>
    <xdr:ext cx="762000" cy="259045"/>
    <xdr:sp macro="" textlink="">
      <xdr:nvSpPr>
        <xdr:cNvPr id="477" name="テキスト ボックス 476"/>
        <xdr:cNvSpPr txBox="1"/>
      </xdr:nvSpPr>
      <xdr:spPr>
        <a:xfrm>
          <a:off x="14020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55578</xdr:rowOff>
    </xdr:from>
    <xdr:to>
      <xdr:col>19</xdr:col>
      <xdr:colOff>533400</xdr:colOff>
      <xdr:row>17</xdr:row>
      <xdr:rowOff>157178</xdr:rowOff>
    </xdr:to>
    <xdr:sp macro="" textlink="">
      <xdr:nvSpPr>
        <xdr:cNvPr id="478" name="円/楕円 477"/>
        <xdr:cNvSpPr/>
      </xdr:nvSpPr>
      <xdr:spPr>
        <a:xfrm>
          <a:off x="13462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167355</xdr:rowOff>
    </xdr:from>
    <xdr:ext cx="762000" cy="259045"/>
    <xdr:sp macro="" textlink="">
      <xdr:nvSpPr>
        <xdr:cNvPr id="479" name="テキスト ボックス 478"/>
        <xdr:cNvSpPr txBox="1"/>
      </xdr:nvSpPr>
      <xdr:spPr>
        <a:xfrm>
          <a:off x="13131800" y="27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9,969
9,712
22.36
4,083,428
3,804,455
274,471
2,751,121
2,912,085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17.6</a:t>
          </a:r>
          <a:r>
            <a:rPr kumimoji="1" lang="ja-JP" altLang="en-US" sz="1200">
              <a:latin typeface="ＭＳ Ｐゴシック"/>
            </a:rPr>
            <a:t>→</a:t>
          </a:r>
          <a:r>
            <a:rPr kumimoji="1" lang="en-US" altLang="ja-JP" sz="1200">
              <a:latin typeface="ＭＳ Ｐゴシック"/>
            </a:rPr>
            <a:t>17.4</a:t>
          </a:r>
        </a:p>
        <a:p>
          <a:r>
            <a:rPr kumimoji="1" lang="ja-JP" altLang="en-US" sz="1200">
              <a:latin typeface="ＭＳ Ｐゴシック"/>
            </a:rPr>
            <a:t>　職員数の抑制などに努めてきたことにより類似団体平均を大きく下回っている。</a:t>
          </a:r>
          <a:endParaRPr kumimoji="1" lang="en-US" altLang="ja-JP" sz="1200">
            <a:latin typeface="ＭＳ Ｐゴシック"/>
          </a:endParaRPr>
        </a:p>
        <a:p>
          <a:r>
            <a:rPr kumimoji="1" lang="ja-JP" altLang="en-US" sz="1200">
              <a:latin typeface="ＭＳ Ｐゴシック"/>
            </a:rPr>
            <a:t>　しかしながら、保育所の入所児童数の増加による保育士の増員など職員数を現状維持するのは厳しい状況ではあるが、一部に臨時職員を活用し抑制を図っている。</a:t>
          </a:r>
          <a:endParaRPr kumimoji="1" lang="en-US" altLang="ja-JP" sz="1200">
            <a:latin typeface="ＭＳ Ｐゴシック"/>
          </a:endParaRPr>
        </a:p>
        <a:p>
          <a:r>
            <a:rPr kumimoji="1" lang="ja-JP" altLang="en-US" sz="1200">
              <a:latin typeface="ＭＳ Ｐゴシック"/>
            </a:rPr>
            <a:t>　なお、保育所は待機児童ゼロの状況であり、このサービス水準は維持していく。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50800</xdr:rowOff>
    </xdr:to>
    <xdr:cxnSp macro="">
      <xdr:nvCxnSpPr>
        <xdr:cNvPr id="67" name="直線コネクタ 66"/>
        <xdr:cNvCxnSpPr/>
      </xdr:nvCxnSpPr>
      <xdr:spPr>
        <a:xfrm flipV="1">
          <a:off x="3987800" y="585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127000</xdr:rowOff>
    </xdr:to>
    <xdr:cxnSp macro="">
      <xdr:nvCxnSpPr>
        <xdr:cNvPr id="70" name="直線コネクタ 69"/>
        <xdr:cNvCxnSpPr/>
      </xdr:nvCxnSpPr>
      <xdr:spPr>
        <a:xfrm flipV="1">
          <a:off x="3098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159657</xdr:rowOff>
    </xdr:to>
    <xdr:cxnSp macro="">
      <xdr:nvCxnSpPr>
        <xdr:cNvPr id="73" name="直線コネクタ 72"/>
        <xdr:cNvCxnSpPr/>
      </xdr:nvCxnSpPr>
      <xdr:spPr>
        <a:xfrm flipV="1">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36</xdr:row>
      <xdr:rowOff>1814</xdr:rowOff>
    </xdr:to>
    <xdr:cxnSp macro="">
      <xdr:nvCxnSpPr>
        <xdr:cNvPr id="76" name="直線コネクタ 75"/>
        <xdr:cNvCxnSpPr/>
      </xdr:nvCxnSpPr>
      <xdr:spPr>
        <a:xfrm flipV="1">
          <a:off x="1320800" y="5988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6" name="円/楕円 85"/>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166205</xdr:rowOff>
    </xdr:from>
    <xdr:ext cx="762000" cy="259045"/>
    <xdr:sp macro="" textlink="">
      <xdr:nvSpPr>
        <xdr:cNvPr id="87"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8" name="円/楕円 87"/>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9" name="テキスト ボックス 88"/>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90" name="円/楕円 89"/>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1" name="テキスト ボックス 90"/>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108857</xdr:rowOff>
    </xdr:from>
    <xdr:to>
      <xdr:col>3</xdr:col>
      <xdr:colOff>193675</xdr:colOff>
      <xdr:row>35</xdr:row>
      <xdr:rowOff>39007</xdr:rowOff>
    </xdr:to>
    <xdr:sp macro="" textlink="">
      <xdr:nvSpPr>
        <xdr:cNvPr id="92" name="円/楕円 91"/>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49184</xdr:rowOff>
    </xdr:from>
    <xdr:ext cx="762000" cy="259045"/>
    <xdr:sp macro="" textlink="">
      <xdr:nvSpPr>
        <xdr:cNvPr id="93" name="テキスト ボックス 92"/>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4" name="円/楕円 93"/>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5" name="テキスト ボックス 94"/>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12.4</a:t>
          </a:r>
          <a:r>
            <a:rPr kumimoji="1" lang="ja-JP" altLang="en-US" sz="1200">
              <a:latin typeface="ＭＳ Ｐゴシック"/>
            </a:rPr>
            <a:t>→</a:t>
          </a:r>
          <a:r>
            <a:rPr kumimoji="1" lang="en-US" altLang="ja-JP" sz="1200">
              <a:latin typeface="ＭＳ Ｐゴシック"/>
            </a:rPr>
            <a:t>14.0</a:t>
          </a:r>
        </a:p>
        <a:p>
          <a:r>
            <a:rPr kumimoji="1" lang="ja-JP" altLang="en-US" sz="1200">
              <a:latin typeface="ＭＳ Ｐゴシック"/>
            </a:rPr>
            <a:t>　事務事業のスリム化を行うなど経費の抑制に努めているが、</a:t>
          </a:r>
          <a:r>
            <a:rPr kumimoji="1" lang="en-US" altLang="ja-JP" sz="1200">
              <a:latin typeface="ＭＳ Ｐゴシック"/>
            </a:rPr>
            <a:t>1.6%</a:t>
          </a:r>
          <a:r>
            <a:rPr kumimoji="1" lang="ja-JP" altLang="en-US" sz="1200">
              <a:latin typeface="ＭＳ Ｐゴシック"/>
            </a:rPr>
            <a:t>増加し</a:t>
          </a:r>
          <a:r>
            <a:rPr kumimoji="1" lang="en-US" altLang="ja-JP" sz="1200">
              <a:latin typeface="ＭＳ Ｐゴシック"/>
            </a:rPr>
            <a:t>14.0%</a:t>
          </a:r>
          <a:r>
            <a:rPr kumimoji="1" lang="ja-JP" altLang="en-US" sz="1200">
              <a:latin typeface="ＭＳ Ｐゴシック"/>
            </a:rPr>
            <a:t>になり、類似団体平均を上回っている。</a:t>
          </a:r>
          <a:endParaRPr kumimoji="1" lang="en-US" altLang="ja-JP" sz="1200">
            <a:latin typeface="ＭＳ Ｐゴシック"/>
          </a:endParaRPr>
        </a:p>
        <a:p>
          <a:r>
            <a:rPr kumimoji="1" lang="ja-JP" altLang="en-US" sz="1200">
              <a:latin typeface="ＭＳ Ｐゴシック"/>
            </a:rPr>
            <a:t>　要因は、保育所などの臨時職員賃金や社会保険料、予防接種やなどの委託料、コンピュータ機器の借上料などが増加している。</a:t>
          </a:r>
          <a:endParaRPr kumimoji="1" lang="en-US" altLang="ja-JP" sz="1200">
            <a:latin typeface="ＭＳ Ｐゴシック"/>
          </a:endParaRPr>
        </a:p>
        <a:p>
          <a:r>
            <a:rPr kumimoji="1" lang="ja-JP" altLang="en-US" sz="1200">
              <a:latin typeface="ＭＳ Ｐゴシック"/>
            </a:rPr>
            <a:t>　数値の上昇を抑えるため、引き続き経費の抑制に努めていく。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117856</xdr:rowOff>
    </xdr:from>
    <xdr:to>
      <xdr:col>24</xdr:col>
      <xdr:colOff>31750</xdr:colOff>
      <xdr:row>15</xdr:row>
      <xdr:rowOff>92710</xdr:rowOff>
    </xdr:to>
    <xdr:cxnSp macro="">
      <xdr:nvCxnSpPr>
        <xdr:cNvPr id="126" name="直線コネクタ 125"/>
        <xdr:cNvCxnSpPr/>
      </xdr:nvCxnSpPr>
      <xdr:spPr>
        <a:xfrm>
          <a:off x="15671800" y="25181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14</xdr:row>
      <xdr:rowOff>136144</xdr:rowOff>
    </xdr:to>
    <xdr:cxnSp macro="">
      <xdr:nvCxnSpPr>
        <xdr:cNvPr id="129" name="直線コネクタ 128"/>
        <xdr:cNvCxnSpPr/>
      </xdr:nvCxnSpPr>
      <xdr:spPr>
        <a:xfrm flipV="1">
          <a:off x="14782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2" name="直線コネクタ 131"/>
        <xdr:cNvCxnSpPr/>
      </xdr:nvCxnSpPr>
      <xdr:spPr>
        <a:xfrm>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15</xdr:row>
      <xdr:rowOff>1270</xdr:rowOff>
    </xdr:to>
    <xdr:cxnSp macro="">
      <xdr:nvCxnSpPr>
        <xdr:cNvPr id="135" name="直線コネクタ 134"/>
        <xdr:cNvCxnSpPr/>
      </xdr:nvCxnSpPr>
      <xdr:spPr>
        <a:xfrm flipV="1">
          <a:off x="13004800" y="2518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64770</xdr:rowOff>
    </xdr:from>
    <xdr:to>
      <xdr:col>20</xdr:col>
      <xdr:colOff>209550</xdr:colOff>
      <xdr:row>13</xdr:row>
      <xdr:rowOff>166370</xdr:rowOff>
    </xdr:to>
    <xdr:sp macro="" textlink="">
      <xdr:nvSpPr>
        <xdr:cNvPr id="136" name="フローチャート : 判断 135"/>
        <xdr:cNvSpPr/>
      </xdr:nvSpPr>
      <xdr:spPr>
        <a:xfrm>
          <a:off x="13843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5097</xdr:rowOff>
    </xdr:from>
    <xdr:ext cx="762000" cy="259045"/>
    <xdr:sp macro="" textlink="">
      <xdr:nvSpPr>
        <xdr:cNvPr id="137" name="テキスト ボックス 136"/>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55626</xdr:rowOff>
    </xdr:from>
    <xdr:to>
      <xdr:col>19</xdr:col>
      <xdr:colOff>6350</xdr:colOff>
      <xdr:row>13</xdr:row>
      <xdr:rowOff>157226</xdr:rowOff>
    </xdr:to>
    <xdr:sp macro="" textlink="">
      <xdr:nvSpPr>
        <xdr:cNvPr id="138" name="フローチャート : 判断 137"/>
        <xdr:cNvSpPr/>
      </xdr:nvSpPr>
      <xdr:spPr>
        <a:xfrm>
          <a:off x="12954000" y="228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167403</xdr:rowOff>
    </xdr:from>
    <xdr:ext cx="762000" cy="259045"/>
    <xdr:sp macro="" textlink="">
      <xdr:nvSpPr>
        <xdr:cNvPr id="139" name="テキスト ボックス 138"/>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13987</xdr:rowOff>
    </xdr:from>
    <xdr:ext cx="762000" cy="259045"/>
    <xdr:sp macro="" textlink="">
      <xdr:nvSpPr>
        <xdr:cNvPr id="146" name="物件費該当値テキスト"/>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67056</xdr:rowOff>
    </xdr:from>
    <xdr:to>
      <xdr:col>22</xdr:col>
      <xdr:colOff>615950</xdr:colOff>
      <xdr:row>14</xdr:row>
      <xdr:rowOff>168656</xdr:rowOff>
    </xdr:to>
    <xdr:sp macro="" textlink="">
      <xdr:nvSpPr>
        <xdr:cNvPr id="147" name="円/楕円 146"/>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7383</xdr:rowOff>
    </xdr:from>
    <xdr:ext cx="736600" cy="259045"/>
    <xdr:sp macro="" textlink="">
      <xdr:nvSpPr>
        <xdr:cNvPr id="148" name="テキスト ボックス 147"/>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9" name="円/楕円 148"/>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50" name="テキスト ボックス 149"/>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1" name="円/楕円 150"/>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153433</xdr:rowOff>
    </xdr:from>
    <xdr:ext cx="762000" cy="259045"/>
    <xdr:sp macro="" textlink="">
      <xdr:nvSpPr>
        <xdr:cNvPr id="152" name="テキスト ボックス 151"/>
        <xdr:cNvSpPr txBox="1"/>
      </xdr:nvSpPr>
      <xdr:spPr>
        <a:xfrm>
          <a:off x="13512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4" name="テキスト ボックス 15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5.3</a:t>
          </a:r>
          <a:r>
            <a:rPr kumimoji="1" lang="ja-JP" altLang="en-US" sz="1200">
              <a:latin typeface="ＭＳ Ｐゴシック"/>
            </a:rPr>
            <a:t>→</a:t>
          </a:r>
          <a:r>
            <a:rPr kumimoji="1" lang="en-US" altLang="ja-JP" sz="1200">
              <a:latin typeface="ＭＳ Ｐゴシック"/>
            </a:rPr>
            <a:t>5.5</a:t>
          </a:r>
        </a:p>
        <a:p>
          <a:r>
            <a:rPr kumimoji="1" lang="ja-JP" altLang="en-US" sz="1200">
              <a:latin typeface="ＭＳ Ｐゴシック"/>
            </a:rPr>
            <a:t>　類似団体平均を上回っている。</a:t>
          </a:r>
          <a:endParaRPr kumimoji="1" lang="en-US" altLang="ja-JP" sz="1200">
            <a:latin typeface="ＭＳ Ｐゴシック"/>
          </a:endParaRPr>
        </a:p>
        <a:p>
          <a:r>
            <a:rPr kumimoji="1" lang="ja-JP" altLang="en-US" sz="1200">
              <a:latin typeface="ＭＳ Ｐゴシック"/>
            </a:rPr>
            <a:t>　要因は、自立支援給付費や介護保険費、福祉医療費などの増が挙げられるが、中でも、福祉医療費については、これまでの乳幼児・小中学生（１</a:t>
          </a:r>
          <a:r>
            <a:rPr kumimoji="1" lang="en-US" altLang="ja-JP" sz="1200">
              <a:latin typeface="ＭＳ Ｐゴシック"/>
            </a:rPr>
            <a:t>5</a:t>
          </a:r>
          <a:r>
            <a:rPr kumimoji="1" lang="ja-JP" altLang="en-US" sz="1200">
              <a:latin typeface="ＭＳ Ｐゴシック"/>
            </a:rPr>
            <a:t>歳到達年度末）から乳幼児・小中高生（１８歳到達年度末）に拡充したことによるものである。</a:t>
          </a:r>
          <a:endParaRPr kumimoji="1" lang="en-US" altLang="ja-JP" sz="1200">
            <a:latin typeface="ＭＳ Ｐゴシック"/>
          </a:endParaRPr>
        </a:p>
        <a:p>
          <a:r>
            <a:rPr kumimoji="1" lang="ja-JP" altLang="en-US" sz="1200">
              <a:latin typeface="ＭＳ Ｐゴシック"/>
            </a:rPr>
            <a:t>　なお、扶助費は福祉サービス利用者の増などにより年々増加傾向にある。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87" name="直線コネクタ 186"/>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90" name="直線コネクタ 189"/>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3" name="直線コネクタ 192"/>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107950</xdr:rowOff>
    </xdr:to>
    <xdr:cxnSp macro="">
      <xdr:nvCxnSpPr>
        <xdr:cNvPr id="196" name="直線コネクタ 195"/>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7" name="フローチャート : 判断 196"/>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8" name="テキスト ボックス 19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9" name="フローチャート : 判断 198"/>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0" name="テキスト ボックス 19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6" name="円/楕円 205"/>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7"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8" name="円/楕円 207"/>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9" name="テキスト ボックス 208"/>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2" name="円/楕円 211"/>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3" name="テキスト ボックス 212"/>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4" name="円/楕円 213"/>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5" name="テキスト ボックス 21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12.7%</a:t>
          </a:r>
          <a:r>
            <a:rPr kumimoji="1" lang="ja-JP" altLang="en-US" sz="1200">
              <a:latin typeface="ＭＳ Ｐゴシック"/>
            </a:rPr>
            <a:t>→</a:t>
          </a:r>
          <a:r>
            <a:rPr kumimoji="1" lang="en-US" altLang="ja-JP" sz="1200">
              <a:latin typeface="ＭＳ Ｐゴシック"/>
            </a:rPr>
            <a:t>13.8%</a:t>
          </a:r>
        </a:p>
        <a:p>
          <a:r>
            <a:rPr kumimoji="1" lang="ja-JP" altLang="en-US" sz="1200">
              <a:latin typeface="ＭＳ Ｐゴシック"/>
            </a:rPr>
            <a:t>　類似団体平均に均衡しているが、下水道事業や介護保険事業への繰出支出が年々増加している。</a:t>
          </a:r>
          <a:endParaRPr kumimoji="1" lang="en-US" altLang="ja-JP" sz="1200">
            <a:latin typeface="ＭＳ Ｐゴシック"/>
          </a:endParaRPr>
        </a:p>
        <a:p>
          <a:r>
            <a:rPr kumimoji="1" lang="ja-JP" altLang="en-US" sz="1200">
              <a:latin typeface="ＭＳ Ｐゴシック"/>
            </a:rPr>
            <a:t>　特に、下水道事業については独立採算の原則に立ち返り、下水道接続率の向上に努め使用料の増収を図っている。</a:t>
          </a:r>
          <a:endParaRPr kumimoji="1" lang="en-US" altLang="ja-JP" sz="1200">
            <a:latin typeface="ＭＳ Ｐゴシック"/>
          </a:endParaRPr>
        </a:p>
        <a:p>
          <a:r>
            <a:rPr kumimoji="1" lang="ja-JP" altLang="en-US" sz="1200">
              <a:latin typeface="ＭＳ Ｐゴシック"/>
            </a:rPr>
            <a:t>　しかしながら、下水道事業債の元利償還金が増加している対応など、下水道事業の確実な推進、同会計の安定と健全化を図るため繰出支出を続けなければならない。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149860</xdr:rowOff>
    </xdr:to>
    <xdr:cxnSp macro="">
      <xdr:nvCxnSpPr>
        <xdr:cNvPr id="248" name="直線コネクタ 247"/>
        <xdr:cNvCxnSpPr/>
      </xdr:nvCxnSpPr>
      <xdr:spPr>
        <a:xfrm>
          <a:off x="15671800" y="9667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66040</xdr:rowOff>
    </xdr:to>
    <xdr:cxnSp macro="">
      <xdr:nvCxnSpPr>
        <xdr:cNvPr id="251" name="直線コネクタ 250"/>
        <xdr:cNvCxnSpPr/>
      </xdr:nvCxnSpPr>
      <xdr:spPr>
        <a:xfrm>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50800</xdr:rowOff>
    </xdr:to>
    <xdr:cxnSp macro="">
      <xdr:nvCxnSpPr>
        <xdr:cNvPr id="254" name="直線コネクタ 253"/>
        <xdr:cNvCxnSpPr/>
      </xdr:nvCxnSpPr>
      <xdr:spPr>
        <a:xfrm flipV="1">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50800</xdr:rowOff>
    </xdr:to>
    <xdr:cxnSp macro="">
      <xdr:nvCxnSpPr>
        <xdr:cNvPr id="257" name="直線コネクタ 256"/>
        <xdr:cNvCxnSpPr/>
      </xdr:nvCxnSpPr>
      <xdr:spPr>
        <a:xfrm>
          <a:off x="13004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8" name="フローチャート : 判断 257"/>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9" name="テキスト ボックス 25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0" name="フローチャート : 判断 259"/>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1" name="テキスト ボックス 260"/>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7" name="円/楕円 266"/>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8"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9" name="円/楕円 268"/>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0" name="テキスト ボックス 269"/>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1" name="円/楕円 270"/>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2" name="テキスト ボックス 271"/>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3" name="円/楕円 272"/>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4" name="テキスト ボックス 273"/>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5" name="円/楕円 274"/>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6" name="テキスト ボックス 275"/>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12.3%</a:t>
          </a:r>
          <a:r>
            <a:rPr kumimoji="1" lang="ja-JP" altLang="en-US" sz="1200">
              <a:latin typeface="ＭＳ Ｐゴシック"/>
            </a:rPr>
            <a:t>→</a:t>
          </a:r>
          <a:r>
            <a:rPr kumimoji="1" lang="en-US" altLang="ja-JP" sz="1200">
              <a:latin typeface="ＭＳ Ｐゴシック"/>
            </a:rPr>
            <a:t>12.9%</a:t>
          </a:r>
        </a:p>
        <a:p>
          <a:r>
            <a:rPr kumimoji="1" lang="ja-JP" altLang="en-US" sz="1200">
              <a:latin typeface="ＭＳ Ｐゴシック"/>
            </a:rPr>
            <a:t>　一部事務組合や協議会への負担金、各種団体への補助金について必要性や費用対効果、経費負担のあり方と見直しを行っているが、前年度と比較して</a:t>
          </a:r>
          <a:r>
            <a:rPr kumimoji="1" lang="en-US" altLang="ja-JP" sz="1200">
              <a:latin typeface="ＭＳ Ｐゴシック"/>
            </a:rPr>
            <a:t>0.6%</a:t>
          </a:r>
          <a:r>
            <a:rPr kumimoji="1" lang="ja-JP" altLang="en-US" sz="1200">
              <a:latin typeface="ＭＳ Ｐゴシック"/>
            </a:rPr>
            <a:t>増加し</a:t>
          </a:r>
          <a:r>
            <a:rPr kumimoji="1" lang="en-US" altLang="ja-JP" sz="1200">
              <a:latin typeface="ＭＳ Ｐゴシック"/>
            </a:rPr>
            <a:t>12.9%</a:t>
          </a:r>
          <a:r>
            <a:rPr kumimoji="1" lang="ja-JP" altLang="en-US" sz="1200">
              <a:latin typeface="ＭＳ Ｐゴシック"/>
            </a:rPr>
            <a:t>になったが、類似団体平均を下回っている。</a:t>
          </a:r>
          <a:endParaRPr kumimoji="1" lang="en-US" altLang="ja-JP" sz="1200">
            <a:latin typeface="ＭＳ Ｐゴシック"/>
          </a:endParaRPr>
        </a:p>
        <a:p>
          <a:r>
            <a:rPr kumimoji="1" lang="ja-JP" altLang="en-US" sz="1200">
              <a:latin typeface="ＭＳ Ｐゴシック"/>
            </a:rPr>
            <a:t>　要因は、</a:t>
          </a:r>
          <a:r>
            <a:rPr kumimoji="1" lang="en-US" altLang="ja-JP" sz="1200">
              <a:latin typeface="ＭＳ Ｐゴシック"/>
            </a:rPr>
            <a:t>25</a:t>
          </a:r>
          <a:r>
            <a:rPr kumimoji="1" lang="ja-JP" altLang="en-US" sz="1200">
              <a:latin typeface="ＭＳ Ｐゴシック"/>
            </a:rPr>
            <a:t>年度は職員の給与削減措置分を財源として町内の各区に「地域の絆を高める補助金」を交付したことや一部事務組合の負担金が増加している。</a:t>
          </a: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20864</xdr:rowOff>
    </xdr:to>
    <xdr:cxnSp macro="">
      <xdr:nvCxnSpPr>
        <xdr:cNvPr id="311" name="直線コネクタ 310"/>
        <xdr:cNvCxnSpPr/>
      </xdr:nvCxnSpPr>
      <xdr:spPr>
        <a:xfrm>
          <a:off x="15671800" y="5956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127000</xdr:rowOff>
    </xdr:to>
    <xdr:cxnSp macro="">
      <xdr:nvCxnSpPr>
        <xdr:cNvPr id="314" name="直線コネクタ 313"/>
        <xdr:cNvCxnSpPr/>
      </xdr:nvCxnSpPr>
      <xdr:spPr>
        <a:xfrm>
          <a:off x="14782800" y="5890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61686</xdr:rowOff>
    </xdr:from>
    <xdr:to>
      <xdr:col>21</xdr:col>
      <xdr:colOff>361950</xdr:colOff>
      <xdr:row>34</xdr:row>
      <xdr:rowOff>72572</xdr:rowOff>
    </xdr:to>
    <xdr:cxnSp macro="">
      <xdr:nvCxnSpPr>
        <xdr:cNvPr id="317" name="直線コネクタ 316"/>
        <xdr:cNvCxnSpPr/>
      </xdr:nvCxnSpPr>
      <xdr:spPr>
        <a:xfrm flipV="1">
          <a:off x="13893800" y="5890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72572</xdr:rowOff>
    </xdr:from>
    <xdr:to>
      <xdr:col>20</xdr:col>
      <xdr:colOff>158750</xdr:colOff>
      <xdr:row>35</xdr:row>
      <xdr:rowOff>9978</xdr:rowOff>
    </xdr:to>
    <xdr:cxnSp macro="">
      <xdr:nvCxnSpPr>
        <xdr:cNvPr id="320" name="直線コネクタ 319"/>
        <xdr:cNvCxnSpPr/>
      </xdr:nvCxnSpPr>
      <xdr:spPr>
        <a:xfrm flipV="1">
          <a:off x="13004800" y="590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108857</xdr:rowOff>
    </xdr:from>
    <xdr:to>
      <xdr:col>20</xdr:col>
      <xdr:colOff>209550</xdr:colOff>
      <xdr:row>35</xdr:row>
      <xdr:rowOff>39007</xdr:rowOff>
    </xdr:to>
    <xdr:sp macro="" textlink="">
      <xdr:nvSpPr>
        <xdr:cNvPr id="321" name="フローチャート : 判断 320"/>
        <xdr:cNvSpPr/>
      </xdr:nvSpPr>
      <xdr:spPr>
        <a:xfrm>
          <a:off x="13843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23784</xdr:rowOff>
    </xdr:from>
    <xdr:ext cx="762000" cy="259045"/>
    <xdr:sp macro="" textlink="">
      <xdr:nvSpPr>
        <xdr:cNvPr id="322" name="テキスト ボックス 321"/>
        <xdr:cNvSpPr txBox="1"/>
      </xdr:nvSpPr>
      <xdr:spPr>
        <a:xfrm>
          <a:off x="13512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13607</xdr:rowOff>
    </xdr:from>
    <xdr:to>
      <xdr:col>19</xdr:col>
      <xdr:colOff>6350</xdr:colOff>
      <xdr:row>35</xdr:row>
      <xdr:rowOff>115207</xdr:rowOff>
    </xdr:to>
    <xdr:sp macro="" textlink="">
      <xdr:nvSpPr>
        <xdr:cNvPr id="323" name="フローチャート : 判断 322"/>
        <xdr:cNvSpPr/>
      </xdr:nvSpPr>
      <xdr:spPr>
        <a:xfrm>
          <a:off x="12954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99984</xdr:rowOff>
    </xdr:from>
    <xdr:ext cx="762000" cy="259045"/>
    <xdr:sp macro="" textlink="">
      <xdr:nvSpPr>
        <xdr:cNvPr id="324" name="テキスト ボックス 323"/>
        <xdr:cNvSpPr txBox="1"/>
      </xdr:nvSpPr>
      <xdr:spPr>
        <a:xfrm>
          <a:off x="12623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141514</xdr:rowOff>
    </xdr:from>
    <xdr:to>
      <xdr:col>24</xdr:col>
      <xdr:colOff>82550</xdr:colOff>
      <xdr:row>35</xdr:row>
      <xdr:rowOff>71664</xdr:rowOff>
    </xdr:to>
    <xdr:sp macro="" textlink="">
      <xdr:nvSpPr>
        <xdr:cNvPr id="330" name="円/楕円 329"/>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158041</xdr:rowOff>
    </xdr:from>
    <xdr:ext cx="762000" cy="259045"/>
    <xdr:sp macro="" textlink="">
      <xdr:nvSpPr>
        <xdr:cNvPr id="331"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4" name="円/楕円 333"/>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5" name="テキスト ボックス 334"/>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21772</xdr:rowOff>
    </xdr:from>
    <xdr:to>
      <xdr:col>20</xdr:col>
      <xdr:colOff>209550</xdr:colOff>
      <xdr:row>34</xdr:row>
      <xdr:rowOff>123372</xdr:rowOff>
    </xdr:to>
    <xdr:sp macro="" textlink="">
      <xdr:nvSpPr>
        <xdr:cNvPr id="336" name="円/楕円 335"/>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133549</xdr:rowOff>
    </xdr:from>
    <xdr:ext cx="762000" cy="259045"/>
    <xdr:sp macro="" textlink="">
      <xdr:nvSpPr>
        <xdr:cNvPr id="337" name="テキスト ボックス 336"/>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8" name="円/楕円 337"/>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39" name="テキスト ボックス 338"/>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6.0</a:t>
          </a:r>
          <a:r>
            <a:rPr kumimoji="1" lang="ja-JP" altLang="en-US" sz="1200">
              <a:latin typeface="ＭＳ Ｐゴシック"/>
            </a:rPr>
            <a:t>→</a:t>
          </a:r>
          <a:r>
            <a:rPr kumimoji="1" lang="en-US" altLang="ja-JP" sz="1200">
              <a:latin typeface="ＭＳ Ｐゴシック"/>
            </a:rPr>
            <a:t>6.2</a:t>
          </a:r>
        </a:p>
        <a:p>
          <a:r>
            <a:rPr kumimoji="1" lang="ja-JP" altLang="en-US" sz="1200">
              <a:latin typeface="ＭＳ Ｐゴシック"/>
            </a:rPr>
            <a:t>　予算規模については、</a:t>
          </a:r>
          <a:r>
            <a:rPr kumimoji="1" lang="en-US" altLang="ja-JP" sz="1200">
              <a:latin typeface="ＭＳ Ｐゴシック"/>
            </a:rPr>
            <a:t>『</a:t>
          </a:r>
          <a:r>
            <a:rPr kumimoji="1" lang="ja-JP" altLang="en-US" sz="1200">
              <a:latin typeface="ＭＳ Ｐゴシック"/>
            </a:rPr>
            <a:t>身の丈予算</a:t>
          </a:r>
          <a:r>
            <a:rPr kumimoji="1" lang="en-US" altLang="ja-JP" sz="1200">
              <a:latin typeface="ＭＳ Ｐゴシック"/>
            </a:rPr>
            <a:t>』</a:t>
          </a:r>
          <a:r>
            <a:rPr kumimoji="1" lang="ja-JP" altLang="en-US" sz="1200">
              <a:latin typeface="ＭＳ Ｐゴシック"/>
            </a:rPr>
            <a:t>を基本に歳入経常財源に見合った歳出総額としている。</a:t>
          </a: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年度は前年度と比較して</a:t>
          </a:r>
          <a:r>
            <a:rPr kumimoji="1" lang="en-US" altLang="ja-JP" sz="1200">
              <a:latin typeface="ＭＳ Ｐゴシック"/>
            </a:rPr>
            <a:t>0.2%</a:t>
          </a:r>
          <a:r>
            <a:rPr kumimoji="1" lang="ja-JP" altLang="en-US" sz="1200">
              <a:latin typeface="ＭＳ Ｐゴシック"/>
            </a:rPr>
            <a:t>増加し</a:t>
          </a:r>
          <a:r>
            <a:rPr kumimoji="1" lang="en-US" altLang="ja-JP" sz="1200">
              <a:latin typeface="ＭＳ Ｐゴシック"/>
            </a:rPr>
            <a:t>6.2%</a:t>
          </a:r>
          <a:r>
            <a:rPr kumimoji="1" lang="ja-JP" altLang="en-US" sz="1200">
              <a:latin typeface="ＭＳ Ｐゴシック"/>
            </a:rPr>
            <a:t>になったが、類似団体平均を大きく下回っている。</a:t>
          </a:r>
        </a:p>
        <a:p>
          <a:r>
            <a:rPr kumimoji="1" lang="ja-JP" altLang="en-US" sz="1200">
              <a:latin typeface="ＭＳ Ｐゴシック"/>
            </a:rPr>
            <a:t>　今後も、地方債の新規発行の抑制や繰上償還を実施し比率の上昇を抑えていく。</a:t>
          </a:r>
          <a:endParaRPr kumimoji="1" lang="en-US" altLang="ja-JP" sz="12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110672</xdr:rowOff>
    </xdr:from>
    <xdr:to>
      <xdr:col>7</xdr:col>
      <xdr:colOff>15875</xdr:colOff>
      <xdr:row>72</xdr:row>
      <xdr:rowOff>132443</xdr:rowOff>
    </xdr:to>
    <xdr:cxnSp macro="">
      <xdr:nvCxnSpPr>
        <xdr:cNvPr id="374" name="直線コネクタ 373"/>
        <xdr:cNvCxnSpPr/>
      </xdr:nvCxnSpPr>
      <xdr:spPr>
        <a:xfrm>
          <a:off x="3987800" y="12455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99785</xdr:rowOff>
    </xdr:from>
    <xdr:to>
      <xdr:col>5</xdr:col>
      <xdr:colOff>549275</xdr:colOff>
      <xdr:row>72</xdr:row>
      <xdr:rowOff>110672</xdr:rowOff>
    </xdr:to>
    <xdr:cxnSp macro="">
      <xdr:nvCxnSpPr>
        <xdr:cNvPr id="377" name="直線コネクタ 376"/>
        <xdr:cNvCxnSpPr/>
      </xdr:nvCxnSpPr>
      <xdr:spPr>
        <a:xfrm>
          <a:off x="3098800" y="12444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88900</xdr:rowOff>
    </xdr:from>
    <xdr:to>
      <xdr:col>4</xdr:col>
      <xdr:colOff>346075</xdr:colOff>
      <xdr:row>72</xdr:row>
      <xdr:rowOff>99785</xdr:rowOff>
    </xdr:to>
    <xdr:cxnSp macro="">
      <xdr:nvCxnSpPr>
        <xdr:cNvPr id="380" name="直線コネクタ 379"/>
        <xdr:cNvCxnSpPr/>
      </xdr:nvCxnSpPr>
      <xdr:spPr>
        <a:xfrm>
          <a:off x="2209800" y="12433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88900</xdr:rowOff>
    </xdr:from>
    <xdr:to>
      <xdr:col>3</xdr:col>
      <xdr:colOff>142875</xdr:colOff>
      <xdr:row>73</xdr:row>
      <xdr:rowOff>26307</xdr:rowOff>
    </xdr:to>
    <xdr:cxnSp macro="">
      <xdr:nvCxnSpPr>
        <xdr:cNvPr id="383" name="直線コネクタ 382"/>
        <xdr:cNvCxnSpPr/>
      </xdr:nvCxnSpPr>
      <xdr:spPr>
        <a:xfrm flipV="1">
          <a:off x="1320800" y="12433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5443</xdr:rowOff>
    </xdr:from>
    <xdr:to>
      <xdr:col>3</xdr:col>
      <xdr:colOff>193675</xdr:colOff>
      <xdr:row>80</xdr:row>
      <xdr:rowOff>107043</xdr:rowOff>
    </xdr:to>
    <xdr:sp macro="" textlink="">
      <xdr:nvSpPr>
        <xdr:cNvPr id="384" name="フローチャート : 判断 383"/>
        <xdr:cNvSpPr/>
      </xdr:nvSpPr>
      <xdr:spPr>
        <a:xfrm>
          <a:off x="2159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91820</xdr:rowOff>
    </xdr:from>
    <xdr:ext cx="762000" cy="259045"/>
    <xdr:sp macro="" textlink="">
      <xdr:nvSpPr>
        <xdr:cNvPr id="385" name="テキスト ボックス 384"/>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136071</xdr:rowOff>
    </xdr:from>
    <xdr:to>
      <xdr:col>1</xdr:col>
      <xdr:colOff>676275</xdr:colOff>
      <xdr:row>81</xdr:row>
      <xdr:rowOff>66221</xdr:rowOff>
    </xdr:to>
    <xdr:sp macro="" textlink="">
      <xdr:nvSpPr>
        <xdr:cNvPr id="386" name="フローチャート : 判断 385"/>
        <xdr:cNvSpPr/>
      </xdr:nvSpPr>
      <xdr:spPr>
        <a:xfrm>
          <a:off x="1270000" y="138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50998</xdr:rowOff>
    </xdr:from>
    <xdr:ext cx="762000" cy="259045"/>
    <xdr:sp macro="" textlink="">
      <xdr:nvSpPr>
        <xdr:cNvPr id="387" name="テキスト ボックス 386"/>
        <xdr:cNvSpPr txBox="1"/>
      </xdr:nvSpPr>
      <xdr:spPr>
        <a:xfrm>
          <a:off x="939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81643</xdr:rowOff>
    </xdr:from>
    <xdr:to>
      <xdr:col>7</xdr:col>
      <xdr:colOff>66675</xdr:colOff>
      <xdr:row>73</xdr:row>
      <xdr:rowOff>11793</xdr:rowOff>
    </xdr:to>
    <xdr:sp macro="" textlink="">
      <xdr:nvSpPr>
        <xdr:cNvPr id="393" name="円/楕円 392"/>
        <xdr:cNvSpPr/>
      </xdr:nvSpPr>
      <xdr:spPr>
        <a:xfrm>
          <a:off x="47752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161670</xdr:rowOff>
    </xdr:from>
    <xdr:ext cx="762000" cy="259045"/>
    <xdr:sp macro="" textlink="">
      <xdr:nvSpPr>
        <xdr:cNvPr id="394" name="公債費該当値テキスト"/>
        <xdr:cNvSpPr txBox="1"/>
      </xdr:nvSpPr>
      <xdr:spPr>
        <a:xfrm>
          <a:off x="4914900" y="123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59872</xdr:rowOff>
    </xdr:from>
    <xdr:to>
      <xdr:col>5</xdr:col>
      <xdr:colOff>600075</xdr:colOff>
      <xdr:row>72</xdr:row>
      <xdr:rowOff>161472</xdr:rowOff>
    </xdr:to>
    <xdr:sp macro="" textlink="">
      <xdr:nvSpPr>
        <xdr:cNvPr id="395" name="円/楕円 394"/>
        <xdr:cNvSpPr/>
      </xdr:nvSpPr>
      <xdr:spPr>
        <a:xfrm>
          <a:off x="3937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199</xdr:rowOff>
    </xdr:from>
    <xdr:ext cx="736600" cy="259045"/>
    <xdr:sp macro="" textlink="">
      <xdr:nvSpPr>
        <xdr:cNvPr id="396" name="テキスト ボックス 395"/>
        <xdr:cNvSpPr txBox="1"/>
      </xdr:nvSpPr>
      <xdr:spPr>
        <a:xfrm>
          <a:off x="3606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48985</xdr:rowOff>
    </xdr:from>
    <xdr:to>
      <xdr:col>4</xdr:col>
      <xdr:colOff>396875</xdr:colOff>
      <xdr:row>72</xdr:row>
      <xdr:rowOff>150585</xdr:rowOff>
    </xdr:to>
    <xdr:sp macro="" textlink="">
      <xdr:nvSpPr>
        <xdr:cNvPr id="397" name="円/楕円 396"/>
        <xdr:cNvSpPr/>
      </xdr:nvSpPr>
      <xdr:spPr>
        <a:xfrm>
          <a:off x="3048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160762</xdr:rowOff>
    </xdr:from>
    <xdr:ext cx="762000" cy="259045"/>
    <xdr:sp macro="" textlink="">
      <xdr:nvSpPr>
        <xdr:cNvPr id="398" name="テキスト ボックス 397"/>
        <xdr:cNvSpPr txBox="1"/>
      </xdr:nvSpPr>
      <xdr:spPr>
        <a:xfrm>
          <a:off x="2717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38100</xdr:rowOff>
    </xdr:from>
    <xdr:to>
      <xdr:col>3</xdr:col>
      <xdr:colOff>193675</xdr:colOff>
      <xdr:row>72</xdr:row>
      <xdr:rowOff>139700</xdr:rowOff>
    </xdr:to>
    <xdr:sp macro="" textlink="">
      <xdr:nvSpPr>
        <xdr:cNvPr id="399" name="円/楕円 398"/>
        <xdr:cNvSpPr/>
      </xdr:nvSpPr>
      <xdr:spPr>
        <a:xfrm>
          <a:off x="2159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149877</xdr:rowOff>
    </xdr:from>
    <xdr:ext cx="762000" cy="259045"/>
    <xdr:sp macro="" textlink="">
      <xdr:nvSpPr>
        <xdr:cNvPr id="400" name="テキスト ボックス 399"/>
        <xdr:cNvSpPr txBox="1"/>
      </xdr:nvSpPr>
      <xdr:spPr>
        <a:xfrm>
          <a:off x="1828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146957</xdr:rowOff>
    </xdr:from>
    <xdr:to>
      <xdr:col>1</xdr:col>
      <xdr:colOff>676275</xdr:colOff>
      <xdr:row>73</xdr:row>
      <xdr:rowOff>77107</xdr:rowOff>
    </xdr:to>
    <xdr:sp macro="" textlink="">
      <xdr:nvSpPr>
        <xdr:cNvPr id="401" name="円/楕円 400"/>
        <xdr:cNvSpPr/>
      </xdr:nvSpPr>
      <xdr:spPr>
        <a:xfrm>
          <a:off x="1270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87284</xdr:rowOff>
    </xdr:from>
    <xdr:ext cx="762000" cy="259045"/>
    <xdr:sp macro="" textlink="">
      <xdr:nvSpPr>
        <xdr:cNvPr id="402" name="テキスト ボックス 401"/>
        <xdr:cNvSpPr txBox="1"/>
      </xdr:nvSpPr>
      <xdr:spPr>
        <a:xfrm>
          <a:off x="939800" y="122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60.3%</a:t>
          </a:r>
          <a:r>
            <a:rPr kumimoji="1" lang="ja-JP" altLang="en-US" sz="1200">
              <a:latin typeface="ＭＳ Ｐゴシック"/>
            </a:rPr>
            <a:t>→</a:t>
          </a:r>
          <a:r>
            <a:rPr kumimoji="1" lang="en-US" altLang="ja-JP" sz="1200">
              <a:latin typeface="ＭＳ Ｐゴシック"/>
            </a:rPr>
            <a:t>63.6%</a:t>
          </a:r>
        </a:p>
        <a:p>
          <a:r>
            <a:rPr kumimoji="1" lang="ja-JP" altLang="en-US" sz="1200">
              <a:latin typeface="ＭＳ Ｐゴシック"/>
            </a:rPr>
            <a:t>　公債費に準ずるものとして土地改良事業に係る元利補給があるが、土地改良事業の完了に伴い新たな発行は無く、また、</a:t>
          </a:r>
          <a:r>
            <a:rPr kumimoji="1" lang="en-US" altLang="ja-JP" sz="1200">
              <a:latin typeface="ＭＳ Ｐゴシック"/>
            </a:rPr>
            <a:t>H23</a:t>
          </a:r>
          <a:r>
            <a:rPr kumimoji="1" lang="ja-JP" altLang="en-US" sz="1200">
              <a:latin typeface="ＭＳ Ｐゴシック"/>
            </a:rPr>
            <a:t>年度と</a:t>
          </a:r>
          <a:r>
            <a:rPr kumimoji="1" lang="en-US" altLang="ja-JP" sz="1200">
              <a:latin typeface="ＭＳ Ｐゴシック"/>
            </a:rPr>
            <a:t>H24</a:t>
          </a:r>
          <a:r>
            <a:rPr kumimoji="1" lang="ja-JP" altLang="en-US" sz="1200">
              <a:latin typeface="ＭＳ Ｐゴシック"/>
            </a:rPr>
            <a:t>年度に繰上償還を実施したことにより未償還残高は減少しているが、</a:t>
          </a:r>
          <a:r>
            <a:rPr kumimoji="1" lang="en-US" altLang="ja-JP" sz="1200">
              <a:latin typeface="ＭＳ Ｐゴシック"/>
            </a:rPr>
            <a:t>H21</a:t>
          </a:r>
          <a:r>
            <a:rPr kumimoji="1" lang="ja-JP" altLang="en-US" sz="1200">
              <a:latin typeface="ＭＳ Ｐゴシック"/>
            </a:rPr>
            <a:t>年度に発行したものの元金償還が始まったことにより</a:t>
          </a:r>
          <a:r>
            <a:rPr kumimoji="1" lang="en-US" altLang="ja-JP" sz="1200">
              <a:latin typeface="ＭＳ Ｐゴシック"/>
            </a:rPr>
            <a:t>3.3%</a:t>
          </a:r>
          <a:r>
            <a:rPr kumimoji="1" lang="ja-JP" altLang="en-US" sz="1200">
              <a:latin typeface="ＭＳ Ｐゴシック"/>
            </a:rPr>
            <a:t>上昇し</a:t>
          </a:r>
          <a:r>
            <a:rPr kumimoji="1" lang="en-US" altLang="ja-JP" sz="1200">
              <a:latin typeface="ＭＳ Ｐゴシック"/>
            </a:rPr>
            <a:t>63.6%</a:t>
          </a:r>
          <a:r>
            <a:rPr kumimoji="1" lang="ja-JP" altLang="en-US" sz="1200">
              <a:latin typeface="ＭＳ Ｐゴシック"/>
            </a:rPr>
            <a:t>になったが、類似団体平均を下回っている。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83566</xdr:rowOff>
    </xdr:from>
    <xdr:to>
      <xdr:col>24</xdr:col>
      <xdr:colOff>31750</xdr:colOff>
      <xdr:row>74</xdr:row>
      <xdr:rowOff>62992</xdr:rowOff>
    </xdr:to>
    <xdr:cxnSp macro="">
      <xdr:nvCxnSpPr>
        <xdr:cNvPr id="433" name="直線コネクタ 432"/>
        <xdr:cNvCxnSpPr/>
      </xdr:nvCxnSpPr>
      <xdr:spPr>
        <a:xfrm>
          <a:off x="15671800" y="125994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83566</xdr:rowOff>
    </xdr:from>
    <xdr:to>
      <xdr:col>22</xdr:col>
      <xdr:colOff>565150</xdr:colOff>
      <xdr:row>73</xdr:row>
      <xdr:rowOff>92710</xdr:rowOff>
    </xdr:to>
    <xdr:cxnSp macro="">
      <xdr:nvCxnSpPr>
        <xdr:cNvPr id="436" name="直線コネクタ 435"/>
        <xdr:cNvCxnSpPr/>
      </xdr:nvCxnSpPr>
      <xdr:spPr>
        <a:xfrm flipV="1">
          <a:off x="14782800" y="12599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73</xdr:row>
      <xdr:rowOff>97282</xdr:rowOff>
    </xdr:to>
    <xdr:cxnSp macro="">
      <xdr:nvCxnSpPr>
        <xdr:cNvPr id="439" name="直線コネクタ 438"/>
        <xdr:cNvCxnSpPr/>
      </xdr:nvCxnSpPr>
      <xdr:spPr>
        <a:xfrm flipV="1">
          <a:off x="13893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97282</xdr:rowOff>
    </xdr:from>
    <xdr:to>
      <xdr:col>20</xdr:col>
      <xdr:colOff>158750</xdr:colOff>
      <xdr:row>74</xdr:row>
      <xdr:rowOff>26416</xdr:rowOff>
    </xdr:to>
    <xdr:cxnSp macro="">
      <xdr:nvCxnSpPr>
        <xdr:cNvPr id="442" name="直線コネクタ 441"/>
        <xdr:cNvCxnSpPr/>
      </xdr:nvCxnSpPr>
      <xdr:spPr>
        <a:xfrm flipV="1">
          <a:off x="13004800" y="126131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105918</xdr:rowOff>
    </xdr:from>
    <xdr:to>
      <xdr:col>20</xdr:col>
      <xdr:colOff>209550</xdr:colOff>
      <xdr:row>74</xdr:row>
      <xdr:rowOff>36068</xdr:rowOff>
    </xdr:to>
    <xdr:sp macro="" textlink="">
      <xdr:nvSpPr>
        <xdr:cNvPr id="443" name="フローチャート : 判断 442"/>
        <xdr:cNvSpPr/>
      </xdr:nvSpPr>
      <xdr:spPr>
        <a:xfrm>
          <a:off x="13843000" y="1262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20845</xdr:rowOff>
    </xdr:from>
    <xdr:ext cx="762000" cy="259045"/>
    <xdr:sp macro="" textlink="">
      <xdr:nvSpPr>
        <xdr:cNvPr id="444" name="テキスト ボックス 443"/>
        <xdr:cNvSpPr txBox="1"/>
      </xdr:nvSpPr>
      <xdr:spPr>
        <a:xfrm>
          <a:off x="13512800" y="127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45" name="フローチャート : 判断 444"/>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126001</xdr:rowOff>
    </xdr:from>
    <xdr:ext cx="762000" cy="259045"/>
    <xdr:sp macro="" textlink="">
      <xdr:nvSpPr>
        <xdr:cNvPr id="446" name="テキスト ボックス 445"/>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12192</xdr:rowOff>
    </xdr:from>
    <xdr:to>
      <xdr:col>24</xdr:col>
      <xdr:colOff>82550</xdr:colOff>
      <xdr:row>74</xdr:row>
      <xdr:rowOff>113792</xdr:rowOff>
    </xdr:to>
    <xdr:sp macro="" textlink="">
      <xdr:nvSpPr>
        <xdr:cNvPr id="452" name="円/楕円 451"/>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28719</xdr:rowOff>
    </xdr:from>
    <xdr:ext cx="762000" cy="259045"/>
    <xdr:sp macro="" textlink="">
      <xdr:nvSpPr>
        <xdr:cNvPr id="453" name="公債費以外該当値テキスト"/>
        <xdr:cNvSpPr txBox="1"/>
      </xdr:nvSpPr>
      <xdr:spPr>
        <a:xfrm>
          <a:off x="16598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32766</xdr:rowOff>
    </xdr:from>
    <xdr:to>
      <xdr:col>22</xdr:col>
      <xdr:colOff>615950</xdr:colOff>
      <xdr:row>73</xdr:row>
      <xdr:rowOff>134366</xdr:rowOff>
    </xdr:to>
    <xdr:sp macro="" textlink="">
      <xdr:nvSpPr>
        <xdr:cNvPr id="454" name="円/楕円 453"/>
        <xdr:cNvSpPr/>
      </xdr:nvSpPr>
      <xdr:spPr>
        <a:xfrm>
          <a:off x="15621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144543</xdr:rowOff>
    </xdr:from>
    <xdr:ext cx="736600" cy="259045"/>
    <xdr:sp macro="" textlink="">
      <xdr:nvSpPr>
        <xdr:cNvPr id="455" name="テキスト ボックス 454"/>
        <xdr:cNvSpPr txBox="1"/>
      </xdr:nvSpPr>
      <xdr:spPr>
        <a:xfrm>
          <a:off x="15290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41910</xdr:rowOff>
    </xdr:from>
    <xdr:to>
      <xdr:col>21</xdr:col>
      <xdr:colOff>412750</xdr:colOff>
      <xdr:row>73</xdr:row>
      <xdr:rowOff>143510</xdr:rowOff>
    </xdr:to>
    <xdr:sp macro="" textlink="">
      <xdr:nvSpPr>
        <xdr:cNvPr id="456" name="円/楕円 455"/>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153687</xdr:rowOff>
    </xdr:from>
    <xdr:ext cx="762000" cy="259045"/>
    <xdr:sp macro="" textlink="">
      <xdr:nvSpPr>
        <xdr:cNvPr id="457" name="テキスト ボックス 456"/>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46482</xdr:rowOff>
    </xdr:from>
    <xdr:to>
      <xdr:col>20</xdr:col>
      <xdr:colOff>209550</xdr:colOff>
      <xdr:row>73</xdr:row>
      <xdr:rowOff>148082</xdr:rowOff>
    </xdr:to>
    <xdr:sp macro="" textlink="">
      <xdr:nvSpPr>
        <xdr:cNvPr id="458" name="円/楕円 457"/>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158259</xdr:rowOff>
    </xdr:from>
    <xdr:ext cx="762000" cy="259045"/>
    <xdr:sp macro="" textlink="">
      <xdr:nvSpPr>
        <xdr:cNvPr id="459" name="テキスト ボックス 458"/>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60" name="円/楕円 459"/>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61" name="テキスト ボックス 460"/>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157549</xdr:rowOff>
    </xdr:from>
    <xdr:to>
      <xdr:col>4</xdr:col>
      <xdr:colOff>1117600</xdr:colOff>
      <xdr:row>18</xdr:row>
      <xdr:rowOff>159781</xdr:rowOff>
    </xdr:to>
    <xdr:cxnSp macro="">
      <xdr:nvCxnSpPr>
        <xdr:cNvPr id="50" name="直線コネクタ 49"/>
        <xdr:cNvCxnSpPr/>
      </xdr:nvCxnSpPr>
      <xdr:spPr bwMode="auto">
        <a:xfrm flipV="1">
          <a:off x="5003800" y="3291274"/>
          <a:ext cx="6477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126284</xdr:rowOff>
    </xdr:from>
    <xdr:to>
      <xdr:col>4</xdr:col>
      <xdr:colOff>469900</xdr:colOff>
      <xdr:row>18</xdr:row>
      <xdr:rowOff>159781</xdr:rowOff>
    </xdr:to>
    <xdr:cxnSp macro="">
      <xdr:nvCxnSpPr>
        <xdr:cNvPr id="53" name="直線コネクタ 52"/>
        <xdr:cNvCxnSpPr/>
      </xdr:nvCxnSpPr>
      <xdr:spPr bwMode="auto">
        <a:xfrm>
          <a:off x="4305300" y="3260009"/>
          <a:ext cx="698500" cy="3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122832</xdr:rowOff>
    </xdr:from>
    <xdr:to>
      <xdr:col>3</xdr:col>
      <xdr:colOff>904875</xdr:colOff>
      <xdr:row>18</xdr:row>
      <xdr:rowOff>126284</xdr:rowOff>
    </xdr:to>
    <xdr:cxnSp macro="">
      <xdr:nvCxnSpPr>
        <xdr:cNvPr id="56" name="直線コネクタ 55"/>
        <xdr:cNvCxnSpPr/>
      </xdr:nvCxnSpPr>
      <xdr:spPr bwMode="auto">
        <a:xfrm>
          <a:off x="3606800" y="3256557"/>
          <a:ext cx="698500" cy="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122832</xdr:rowOff>
    </xdr:from>
    <xdr:to>
      <xdr:col>3</xdr:col>
      <xdr:colOff>206375</xdr:colOff>
      <xdr:row>18</xdr:row>
      <xdr:rowOff>128303</xdr:rowOff>
    </xdr:to>
    <xdr:cxnSp macro="">
      <xdr:nvCxnSpPr>
        <xdr:cNvPr id="59" name="直線コネクタ 58"/>
        <xdr:cNvCxnSpPr/>
      </xdr:nvCxnSpPr>
      <xdr:spPr bwMode="auto">
        <a:xfrm flipV="1">
          <a:off x="2908300" y="3256557"/>
          <a:ext cx="698500" cy="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126340</xdr:rowOff>
    </xdr:from>
    <xdr:to>
      <xdr:col>3</xdr:col>
      <xdr:colOff>257175</xdr:colOff>
      <xdr:row>17</xdr:row>
      <xdr:rowOff>56490</xdr:rowOff>
    </xdr:to>
    <xdr:sp macro="" textlink="">
      <xdr:nvSpPr>
        <xdr:cNvPr id="60" name="フローチャート : 判断 59"/>
        <xdr:cNvSpPr/>
      </xdr:nvSpPr>
      <xdr:spPr bwMode="auto">
        <a:xfrm>
          <a:off x="3556000" y="2917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66667</xdr:rowOff>
    </xdr:from>
    <xdr:ext cx="762000" cy="259045"/>
    <xdr:sp macro="" textlink="">
      <xdr:nvSpPr>
        <xdr:cNvPr id="61" name="テキスト ボックス 60"/>
        <xdr:cNvSpPr txBox="1"/>
      </xdr:nvSpPr>
      <xdr:spPr>
        <a:xfrm>
          <a:off x="3225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159578</xdr:rowOff>
    </xdr:from>
    <xdr:to>
      <xdr:col>2</xdr:col>
      <xdr:colOff>692150</xdr:colOff>
      <xdr:row>17</xdr:row>
      <xdr:rowOff>89728</xdr:rowOff>
    </xdr:to>
    <xdr:sp macro="" textlink="">
      <xdr:nvSpPr>
        <xdr:cNvPr id="62" name="フローチャート : 判断 61"/>
        <xdr:cNvSpPr/>
      </xdr:nvSpPr>
      <xdr:spPr bwMode="auto">
        <a:xfrm>
          <a:off x="2857500" y="2950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99905</xdr:rowOff>
    </xdr:from>
    <xdr:ext cx="762000" cy="259045"/>
    <xdr:sp macro="" textlink="">
      <xdr:nvSpPr>
        <xdr:cNvPr id="63" name="テキスト ボックス 62"/>
        <xdr:cNvSpPr txBox="1"/>
      </xdr:nvSpPr>
      <xdr:spPr>
        <a:xfrm>
          <a:off x="2527300" y="271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106749</xdr:rowOff>
    </xdr:from>
    <xdr:to>
      <xdr:col>5</xdr:col>
      <xdr:colOff>34925</xdr:colOff>
      <xdr:row>19</xdr:row>
      <xdr:rowOff>36899</xdr:rowOff>
    </xdr:to>
    <xdr:sp macro="" textlink="">
      <xdr:nvSpPr>
        <xdr:cNvPr id="69" name="円/楕円 68"/>
        <xdr:cNvSpPr/>
      </xdr:nvSpPr>
      <xdr:spPr bwMode="auto">
        <a:xfrm>
          <a:off x="56007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15326</xdr:rowOff>
    </xdr:from>
    <xdr:ext cx="762000" cy="259045"/>
    <xdr:sp macro="" textlink="">
      <xdr:nvSpPr>
        <xdr:cNvPr id="70" name="人口1人当たり決算額の推移該当値テキスト130"/>
        <xdr:cNvSpPr txBox="1"/>
      </xdr:nvSpPr>
      <xdr:spPr>
        <a:xfrm>
          <a:off x="5740400" y="3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108981</xdr:rowOff>
    </xdr:from>
    <xdr:to>
      <xdr:col>4</xdr:col>
      <xdr:colOff>520700</xdr:colOff>
      <xdr:row>19</xdr:row>
      <xdr:rowOff>39131</xdr:rowOff>
    </xdr:to>
    <xdr:sp macro="" textlink="">
      <xdr:nvSpPr>
        <xdr:cNvPr id="71" name="円/楕円 70"/>
        <xdr:cNvSpPr/>
      </xdr:nvSpPr>
      <xdr:spPr bwMode="auto">
        <a:xfrm>
          <a:off x="4953000" y="32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23908</xdr:rowOff>
    </xdr:from>
    <xdr:ext cx="736600" cy="259045"/>
    <xdr:sp macro="" textlink="">
      <xdr:nvSpPr>
        <xdr:cNvPr id="72" name="テキスト ボックス 71"/>
        <xdr:cNvSpPr txBox="1"/>
      </xdr:nvSpPr>
      <xdr:spPr>
        <a:xfrm>
          <a:off x="4622800" y="332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75484</xdr:rowOff>
    </xdr:from>
    <xdr:to>
      <xdr:col>3</xdr:col>
      <xdr:colOff>955675</xdr:colOff>
      <xdr:row>19</xdr:row>
      <xdr:rowOff>5634</xdr:rowOff>
    </xdr:to>
    <xdr:sp macro="" textlink="">
      <xdr:nvSpPr>
        <xdr:cNvPr id="73" name="円/楕円 72"/>
        <xdr:cNvSpPr/>
      </xdr:nvSpPr>
      <xdr:spPr bwMode="auto">
        <a:xfrm>
          <a:off x="4254500" y="320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161861</xdr:rowOff>
    </xdr:from>
    <xdr:ext cx="762000" cy="259045"/>
    <xdr:sp macro="" textlink="">
      <xdr:nvSpPr>
        <xdr:cNvPr id="74" name="テキスト ボックス 73"/>
        <xdr:cNvSpPr txBox="1"/>
      </xdr:nvSpPr>
      <xdr:spPr>
        <a:xfrm>
          <a:off x="3924300" y="329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72032</xdr:rowOff>
    </xdr:from>
    <xdr:to>
      <xdr:col>3</xdr:col>
      <xdr:colOff>257175</xdr:colOff>
      <xdr:row>19</xdr:row>
      <xdr:rowOff>2182</xdr:rowOff>
    </xdr:to>
    <xdr:sp macro="" textlink="">
      <xdr:nvSpPr>
        <xdr:cNvPr id="75" name="円/楕円 74"/>
        <xdr:cNvSpPr/>
      </xdr:nvSpPr>
      <xdr:spPr bwMode="auto">
        <a:xfrm>
          <a:off x="35560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158409</xdr:rowOff>
    </xdr:from>
    <xdr:ext cx="762000" cy="259045"/>
    <xdr:sp macro="" textlink="">
      <xdr:nvSpPr>
        <xdr:cNvPr id="76" name="テキスト ボックス 75"/>
        <xdr:cNvSpPr txBox="1"/>
      </xdr:nvSpPr>
      <xdr:spPr>
        <a:xfrm>
          <a:off x="3225800" y="32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77503</xdr:rowOff>
    </xdr:from>
    <xdr:to>
      <xdr:col>2</xdr:col>
      <xdr:colOff>692150</xdr:colOff>
      <xdr:row>19</xdr:row>
      <xdr:rowOff>7653</xdr:rowOff>
    </xdr:to>
    <xdr:sp macro="" textlink="">
      <xdr:nvSpPr>
        <xdr:cNvPr id="77" name="円/楕円 76"/>
        <xdr:cNvSpPr/>
      </xdr:nvSpPr>
      <xdr:spPr bwMode="auto">
        <a:xfrm>
          <a:off x="2857500" y="32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163880</xdr:rowOff>
    </xdr:from>
    <xdr:ext cx="762000" cy="259045"/>
    <xdr:sp macro="" textlink="">
      <xdr:nvSpPr>
        <xdr:cNvPr id="78" name="テキスト ボックス 77"/>
        <xdr:cNvSpPr txBox="1"/>
      </xdr:nvSpPr>
      <xdr:spPr>
        <a:xfrm>
          <a:off x="2527300" y="32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244455</xdr:rowOff>
    </xdr:from>
    <xdr:to>
      <xdr:col>4</xdr:col>
      <xdr:colOff>1117600</xdr:colOff>
      <xdr:row>37</xdr:row>
      <xdr:rowOff>321081</xdr:rowOff>
    </xdr:to>
    <xdr:cxnSp macro="">
      <xdr:nvCxnSpPr>
        <xdr:cNvPr id="111" name="直線コネクタ 110"/>
        <xdr:cNvCxnSpPr/>
      </xdr:nvCxnSpPr>
      <xdr:spPr bwMode="auto">
        <a:xfrm>
          <a:off x="5003800" y="7369155"/>
          <a:ext cx="647700" cy="7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46213</xdr:rowOff>
    </xdr:from>
    <xdr:to>
      <xdr:col>4</xdr:col>
      <xdr:colOff>469900</xdr:colOff>
      <xdr:row>37</xdr:row>
      <xdr:rowOff>244455</xdr:rowOff>
    </xdr:to>
    <xdr:cxnSp macro="">
      <xdr:nvCxnSpPr>
        <xdr:cNvPr id="114" name="直線コネクタ 113"/>
        <xdr:cNvCxnSpPr/>
      </xdr:nvCxnSpPr>
      <xdr:spPr bwMode="auto">
        <a:xfrm>
          <a:off x="4305300" y="6999463"/>
          <a:ext cx="698500" cy="36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46213</xdr:rowOff>
    </xdr:from>
    <xdr:to>
      <xdr:col>3</xdr:col>
      <xdr:colOff>904875</xdr:colOff>
      <xdr:row>36</xdr:row>
      <xdr:rowOff>149311</xdr:rowOff>
    </xdr:to>
    <xdr:cxnSp macro="">
      <xdr:nvCxnSpPr>
        <xdr:cNvPr id="117" name="直線コネクタ 116"/>
        <xdr:cNvCxnSpPr/>
      </xdr:nvCxnSpPr>
      <xdr:spPr bwMode="auto">
        <a:xfrm flipV="1">
          <a:off x="3606800" y="6999463"/>
          <a:ext cx="698500" cy="10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46167</xdr:rowOff>
    </xdr:from>
    <xdr:to>
      <xdr:col>3</xdr:col>
      <xdr:colOff>206375</xdr:colOff>
      <xdr:row>36</xdr:row>
      <xdr:rowOff>149311</xdr:rowOff>
    </xdr:to>
    <xdr:cxnSp macro="">
      <xdr:nvCxnSpPr>
        <xdr:cNvPr id="120" name="直線コネクタ 119"/>
        <xdr:cNvCxnSpPr/>
      </xdr:nvCxnSpPr>
      <xdr:spPr bwMode="auto">
        <a:xfrm>
          <a:off x="2908300" y="6999417"/>
          <a:ext cx="698500" cy="10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105004</xdr:rowOff>
    </xdr:from>
    <xdr:to>
      <xdr:col>3</xdr:col>
      <xdr:colOff>257175</xdr:colOff>
      <xdr:row>33</xdr:row>
      <xdr:rowOff>206604</xdr:rowOff>
    </xdr:to>
    <xdr:sp macro="" textlink="">
      <xdr:nvSpPr>
        <xdr:cNvPr id="121" name="フローチャート : 判断 120"/>
        <xdr:cNvSpPr/>
      </xdr:nvSpPr>
      <xdr:spPr bwMode="auto">
        <a:xfrm>
          <a:off x="35560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45331</xdr:rowOff>
    </xdr:from>
    <xdr:ext cx="762000" cy="259045"/>
    <xdr:sp macro="" textlink="">
      <xdr:nvSpPr>
        <xdr:cNvPr id="122" name="テキスト ボックス 121"/>
        <xdr:cNvSpPr txBox="1"/>
      </xdr:nvSpPr>
      <xdr:spPr>
        <a:xfrm>
          <a:off x="32258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37978</xdr:rowOff>
    </xdr:from>
    <xdr:to>
      <xdr:col>2</xdr:col>
      <xdr:colOff>692150</xdr:colOff>
      <xdr:row>33</xdr:row>
      <xdr:rowOff>139578</xdr:rowOff>
    </xdr:to>
    <xdr:sp macro="" textlink="">
      <xdr:nvSpPr>
        <xdr:cNvPr id="123" name="フローチャート : 判断 122"/>
        <xdr:cNvSpPr/>
      </xdr:nvSpPr>
      <xdr:spPr bwMode="auto">
        <a:xfrm>
          <a:off x="2857500" y="5962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321205</xdr:rowOff>
    </xdr:from>
    <xdr:ext cx="762000" cy="259045"/>
    <xdr:sp macro="" textlink="">
      <xdr:nvSpPr>
        <xdr:cNvPr id="124" name="テキスト ボックス 123"/>
        <xdr:cNvSpPr txBox="1"/>
      </xdr:nvSpPr>
      <xdr:spPr>
        <a:xfrm>
          <a:off x="2527300" y="57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270281</xdr:rowOff>
    </xdr:from>
    <xdr:to>
      <xdr:col>5</xdr:col>
      <xdr:colOff>34925</xdr:colOff>
      <xdr:row>38</xdr:row>
      <xdr:rowOff>28981</xdr:rowOff>
    </xdr:to>
    <xdr:sp macro="" textlink="">
      <xdr:nvSpPr>
        <xdr:cNvPr id="130" name="円/楕円 129"/>
        <xdr:cNvSpPr/>
      </xdr:nvSpPr>
      <xdr:spPr bwMode="auto">
        <a:xfrm>
          <a:off x="5600700" y="739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178858</xdr:rowOff>
    </xdr:from>
    <xdr:ext cx="762000" cy="259045"/>
    <xdr:sp macro="" textlink="">
      <xdr:nvSpPr>
        <xdr:cNvPr id="131" name="人口1人当たり決算額の推移該当値テキスト445"/>
        <xdr:cNvSpPr txBox="1"/>
      </xdr:nvSpPr>
      <xdr:spPr>
        <a:xfrm>
          <a:off x="5740400" y="730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193655</xdr:rowOff>
    </xdr:from>
    <xdr:to>
      <xdr:col>4</xdr:col>
      <xdr:colOff>520700</xdr:colOff>
      <xdr:row>37</xdr:row>
      <xdr:rowOff>295255</xdr:rowOff>
    </xdr:to>
    <xdr:sp macro="" textlink="">
      <xdr:nvSpPr>
        <xdr:cNvPr id="132" name="円/楕円 131"/>
        <xdr:cNvSpPr/>
      </xdr:nvSpPr>
      <xdr:spPr bwMode="auto">
        <a:xfrm>
          <a:off x="4953000" y="731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280032</xdr:rowOff>
    </xdr:from>
    <xdr:ext cx="736600" cy="259045"/>
    <xdr:sp macro="" textlink="">
      <xdr:nvSpPr>
        <xdr:cNvPr id="133" name="テキスト ボックス 132"/>
        <xdr:cNvSpPr txBox="1"/>
      </xdr:nvSpPr>
      <xdr:spPr>
        <a:xfrm>
          <a:off x="4622800" y="740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338313</xdr:rowOff>
    </xdr:from>
    <xdr:to>
      <xdr:col>3</xdr:col>
      <xdr:colOff>955675</xdr:colOff>
      <xdr:row>36</xdr:row>
      <xdr:rowOff>97013</xdr:rowOff>
    </xdr:to>
    <xdr:sp macro="" textlink="">
      <xdr:nvSpPr>
        <xdr:cNvPr id="134" name="円/楕円 133"/>
        <xdr:cNvSpPr/>
      </xdr:nvSpPr>
      <xdr:spPr bwMode="auto">
        <a:xfrm>
          <a:off x="4254500" y="694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81790</xdr:rowOff>
    </xdr:from>
    <xdr:ext cx="762000" cy="259045"/>
    <xdr:sp macro="" textlink="">
      <xdr:nvSpPr>
        <xdr:cNvPr id="135" name="テキスト ボックス 134"/>
        <xdr:cNvSpPr txBox="1"/>
      </xdr:nvSpPr>
      <xdr:spPr>
        <a:xfrm>
          <a:off x="3924300" y="70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98511</xdr:rowOff>
    </xdr:from>
    <xdr:to>
      <xdr:col>3</xdr:col>
      <xdr:colOff>257175</xdr:colOff>
      <xdr:row>37</xdr:row>
      <xdr:rowOff>28661</xdr:rowOff>
    </xdr:to>
    <xdr:sp macro="" textlink="">
      <xdr:nvSpPr>
        <xdr:cNvPr id="136" name="円/楕円 135"/>
        <xdr:cNvSpPr/>
      </xdr:nvSpPr>
      <xdr:spPr bwMode="auto">
        <a:xfrm>
          <a:off x="3556000" y="705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13438</xdr:rowOff>
    </xdr:from>
    <xdr:ext cx="762000" cy="259045"/>
    <xdr:sp macro="" textlink="">
      <xdr:nvSpPr>
        <xdr:cNvPr id="137" name="テキスト ボックス 136"/>
        <xdr:cNvSpPr txBox="1"/>
      </xdr:nvSpPr>
      <xdr:spPr>
        <a:xfrm>
          <a:off x="3225800" y="71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338267</xdr:rowOff>
    </xdr:from>
    <xdr:to>
      <xdr:col>2</xdr:col>
      <xdr:colOff>692150</xdr:colOff>
      <xdr:row>36</xdr:row>
      <xdr:rowOff>96967</xdr:rowOff>
    </xdr:to>
    <xdr:sp macro="" textlink="">
      <xdr:nvSpPr>
        <xdr:cNvPr id="138" name="円/楕円 137"/>
        <xdr:cNvSpPr/>
      </xdr:nvSpPr>
      <xdr:spPr bwMode="auto">
        <a:xfrm>
          <a:off x="2857500" y="694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81744</xdr:rowOff>
    </xdr:from>
    <xdr:ext cx="762000" cy="259045"/>
    <xdr:sp macro="" textlink="">
      <xdr:nvSpPr>
        <xdr:cNvPr id="139" name="テキスト ボックス 138"/>
        <xdr:cNvSpPr txBox="1"/>
      </xdr:nvSpPr>
      <xdr:spPr>
        <a:xfrm>
          <a:off x="2527300" y="703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輪之内町第五次総合計画（</a:t>
          </a:r>
          <a:r>
            <a:rPr kumimoji="1" lang="en-US" altLang="ja-JP" sz="1200">
              <a:latin typeface="ＭＳ ゴシック" pitchFamily="49" charset="-128"/>
              <a:ea typeface="ＭＳ ゴシック" pitchFamily="49" charset="-128"/>
            </a:rPr>
            <a:t>H24-H33</a:t>
          </a:r>
          <a:r>
            <a:rPr kumimoji="1" lang="ja-JP" altLang="en-US" sz="1200">
              <a:latin typeface="ＭＳ ゴシック" pitchFamily="49" charset="-128"/>
              <a:ea typeface="ＭＳ ゴシック" pitchFamily="49" charset="-128"/>
            </a:rPr>
            <a:t>）の実現と輪之内町行財政大綱（</a:t>
          </a:r>
          <a:r>
            <a:rPr kumimoji="1" lang="en-US" altLang="ja-JP" sz="1200">
              <a:latin typeface="ＭＳ ゴシック" pitchFamily="49" charset="-128"/>
              <a:ea typeface="ＭＳ ゴシック" pitchFamily="49" charset="-128"/>
            </a:rPr>
            <a:t>H22-H26</a:t>
          </a:r>
          <a:r>
            <a:rPr kumimoji="1" lang="ja-JP" altLang="en-US" sz="1200">
              <a:latin typeface="ＭＳ ゴシック" pitchFamily="49" charset="-128"/>
              <a:ea typeface="ＭＳ ゴシック" pitchFamily="49" charset="-128"/>
            </a:rPr>
            <a:t>）の積極的な推進をめざして財源確保が困難な状況下において抑制型予算を基本とするも、安易な事業の見送りをすることなく、優先度・緊急度を重視した事業展開をしてきた。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また、普通建設事業についても景気浮揚を期待しインフラ整備を積極的に実施した。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4.04%</a:t>
          </a:r>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2.12%</a:t>
          </a:r>
          <a:r>
            <a:rPr kumimoji="1" lang="ja-JP" altLang="en-US" sz="1200">
              <a:latin typeface="ＭＳ ゴシック" pitchFamily="49" charset="-128"/>
              <a:ea typeface="ＭＳ ゴシック" pitchFamily="49" charset="-128"/>
            </a:rPr>
            <a:t>増加したが、これは</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年度は町債（学校債）発行を取り止め低かったためである。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いずれの会計も赤字に陥ることなく黒字である。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年度は、一般会計以外の実質黒字比率は例年並みの水準であるが、一般会計については</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黒字額が上昇し</a:t>
          </a:r>
          <a:r>
            <a:rPr kumimoji="1" lang="en-US" altLang="ja-JP" sz="1400">
              <a:latin typeface="ＭＳ ゴシック" pitchFamily="49" charset="-128"/>
              <a:ea typeface="ＭＳ ゴシック" pitchFamily="49" charset="-128"/>
            </a:rPr>
            <a:t>9.87%</a:t>
          </a:r>
          <a:r>
            <a:rPr kumimoji="1" lang="ja-JP" altLang="en-US" sz="1400">
              <a:latin typeface="ＭＳ ゴシック" pitchFamily="49" charset="-128"/>
              <a:ea typeface="ＭＳ ゴシック" pitchFamily="49" charset="-128"/>
            </a:rPr>
            <a:t>になったたが、これについては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年度は町債（学校債）発行を取り止め低かったためであり、一般会計についても例年並みであると考えられる。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引き続き、税収等を確保するため、徴収体制を強化するとともに企業誘致事業も積極的に推進している。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また、医療保険関係特別会計では医療費の適正化や医療費の抑制、下水道事業については加入促進に努め、独立採算の原則に立ち返り繰出支出を抑制していく。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●算定上の分子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公営企業債の元利償還金に対する繰出金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は下水道事業特別会計への繰出支出の増により</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年度臨時財政対策債の元金償還開始などで</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百万円増加したが、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債務負担行為に基づく支出額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については、土地改良事業の完了及び</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年度の繰上償還により</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百万円減少し、算定上の分子の計は前年度と比較して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百万円減少した。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●算定上の分母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年度補正予算債及び臨時財政対策債の新規算入などにより</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分子（元利償還金等）が減少し分母（算入公債費等）が増加したことにより実質公債費比率は減少した。</a:t>
          </a:r>
          <a:endParaRPr kumimoji="1" lang="en-US" altLang="ja-JP" sz="12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●算定上の分子</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は、土地改良事業の完了及び</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年度の繰上償還により</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は清掃関係や福祉関係の負担見込額の減少により</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百万円減少したが、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は、毎年度発行している臨時財政対策債に加え、一般補助施設整備等事業債を</a:t>
          </a:r>
          <a:r>
            <a:rPr kumimoji="1" lang="en-US" altLang="ja-JP" sz="1100">
              <a:latin typeface="ＭＳ ゴシック" pitchFamily="49" charset="-128"/>
              <a:ea typeface="ＭＳ ゴシック" pitchFamily="49" charset="-128"/>
            </a:rPr>
            <a:t>178</a:t>
          </a:r>
          <a:r>
            <a:rPr kumimoji="1" lang="ja-JP" altLang="en-US" sz="1100">
              <a:latin typeface="ＭＳ ゴシック" pitchFamily="49" charset="-128"/>
              <a:ea typeface="ＭＳ ゴシック" pitchFamily="49" charset="-128"/>
            </a:rPr>
            <a:t>百万円発行したことにより</a:t>
          </a:r>
          <a:r>
            <a:rPr kumimoji="1" lang="en-US" altLang="ja-JP" sz="1100">
              <a:latin typeface="ＭＳ ゴシック" pitchFamily="49" charset="-128"/>
              <a:ea typeface="ＭＳ ゴシック" pitchFamily="49" charset="-128"/>
            </a:rPr>
            <a:t>275</a:t>
          </a:r>
          <a:r>
            <a:rPr kumimoji="1" lang="ja-JP" altLang="en-US" sz="1100">
              <a:latin typeface="ＭＳ ゴシック" pitchFamily="49" charset="-128"/>
              <a:ea typeface="ＭＳ ゴシック" pitchFamily="49" charset="-128"/>
            </a:rPr>
            <a:t>百万円増加したことなどにより、算定上の分子の計は前年度と比較して</a:t>
          </a:r>
          <a:r>
            <a:rPr kumimoji="1" lang="en-US" altLang="ja-JP" sz="1100">
              <a:latin typeface="ＭＳ ゴシック" pitchFamily="49" charset="-128"/>
              <a:ea typeface="ＭＳ ゴシック" pitchFamily="49" charset="-128"/>
            </a:rPr>
            <a:t>225</a:t>
          </a:r>
          <a:r>
            <a:rPr kumimoji="1" lang="ja-JP" altLang="en-US" sz="1100">
              <a:latin typeface="ＭＳ ゴシック" pitchFamily="49" charset="-128"/>
              <a:ea typeface="ＭＳ ゴシック" pitchFamily="49" charset="-128"/>
            </a:rPr>
            <a:t>百万円増加した。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●算定上の分母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は、小学校の大規模改修などに備えて公共施設等整備基金</a:t>
          </a:r>
          <a:r>
            <a:rPr kumimoji="1" lang="en-US" altLang="ja-JP" sz="1100">
              <a:latin typeface="ＭＳ ゴシック" pitchFamily="49" charset="-128"/>
              <a:ea typeface="ＭＳ ゴシック" pitchFamily="49" charset="-128"/>
            </a:rPr>
            <a:t>53</a:t>
          </a:r>
          <a:r>
            <a:rPr kumimoji="1" lang="ja-JP" altLang="en-US" sz="1100">
              <a:latin typeface="ＭＳ ゴシック" pitchFamily="49" charset="-128"/>
              <a:ea typeface="ＭＳ ゴシック" pitchFamily="49" charset="-128"/>
            </a:rPr>
            <a:t>百万円、計画的な財政運営を行うため財政調整基金に</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百万円積み立てたことなどにより</a:t>
          </a:r>
          <a:r>
            <a:rPr kumimoji="1" lang="en-US" altLang="ja-JP" sz="1100">
              <a:latin typeface="ＭＳ ゴシック" pitchFamily="49" charset="-128"/>
              <a:ea typeface="ＭＳ ゴシック" pitchFamily="49" charset="-128"/>
            </a:rPr>
            <a:t>83</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は下水道費の増などにより</a:t>
          </a:r>
          <a:r>
            <a:rPr kumimoji="1" lang="en-US" altLang="ja-JP" sz="1100">
              <a:latin typeface="ＭＳ ゴシック" pitchFamily="49" charset="-128"/>
              <a:ea typeface="ＭＳ ゴシック" pitchFamily="49" charset="-128"/>
            </a:rPr>
            <a:t>47</a:t>
          </a:r>
          <a:r>
            <a:rPr kumimoji="1" lang="ja-JP" altLang="en-US" sz="1100">
              <a:latin typeface="ＭＳ ゴシック" pitchFamily="49" charset="-128"/>
              <a:ea typeface="ＭＳ ゴシック" pitchFamily="49" charset="-128"/>
            </a:rPr>
            <a:t>百万円増加し、算定上の分子の計は前年度と比較して</a:t>
          </a:r>
          <a:r>
            <a:rPr kumimoji="1" lang="en-US" altLang="ja-JP" sz="1100">
              <a:latin typeface="ＭＳ ゴシック" pitchFamily="49" charset="-128"/>
              <a:ea typeface="ＭＳ ゴシック" pitchFamily="49" charset="-128"/>
            </a:rPr>
            <a:t>130</a:t>
          </a:r>
          <a:r>
            <a:rPr kumimoji="1" lang="ja-JP" altLang="en-US" sz="1100">
              <a:latin typeface="ＭＳ ゴシック" pitchFamily="49" charset="-128"/>
              <a:ea typeface="ＭＳ ゴシック" pitchFamily="49" charset="-128"/>
            </a:rPr>
            <a:t>百万円増加した。</a:t>
          </a: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分子（将来負担額）の</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の伸びの影響で将来負担比率は上昇した。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4083428</v>
      </c>
      <c r="BO4" s="379"/>
      <c r="BP4" s="379"/>
      <c r="BQ4" s="379"/>
      <c r="BR4" s="379"/>
      <c r="BS4" s="379"/>
      <c r="BT4" s="379"/>
      <c r="BU4" s="380"/>
      <c r="BV4" s="378">
        <v>3838900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3804455</v>
      </c>
      <c r="BO5" s="384"/>
      <c r="BP5" s="384"/>
      <c r="BQ5" s="384"/>
      <c r="BR5" s="384"/>
      <c r="BS5" s="384"/>
      <c r="BT5" s="384"/>
      <c r="BU5" s="385"/>
      <c r="BV5" s="383">
        <v>3673693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69.8</v>
      </c>
      <c r="CU5" s="354"/>
      <c r="CV5" s="354"/>
      <c r="CW5" s="354"/>
      <c r="CX5" s="354"/>
      <c r="CY5" s="354"/>
      <c r="CZ5" s="354"/>
      <c r="DA5" s="355"/>
      <c r="DB5" s="353">
        <v>66.3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278973</v>
      </c>
      <c r="BO6" s="384"/>
      <c r="BP6" s="384"/>
      <c r="BQ6" s="384"/>
      <c r="BR6" s="384"/>
      <c r="BS6" s="384"/>
      <c r="BT6" s="384"/>
      <c r="BU6" s="385"/>
      <c r="BV6" s="383">
        <v>165207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76.3</v>
      </c>
      <c r="CU6" s="528"/>
      <c r="CV6" s="528"/>
      <c r="CW6" s="528"/>
      <c r="CX6" s="528"/>
      <c r="CY6" s="528"/>
      <c r="CZ6" s="528"/>
      <c r="DA6" s="529"/>
      <c r="DB6" s="527">
        <v>72.400000000000006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4502</v>
      </c>
      <c r="BO7" s="384"/>
      <c r="BP7" s="384"/>
      <c r="BQ7" s="384"/>
      <c r="BR7" s="384"/>
      <c r="BS7" s="384"/>
      <c r="BT7" s="384"/>
      <c r="BU7" s="385"/>
      <c r="BV7" s="383">
        <v>3653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2751121</v>
      </c>
      <c r="CU7" s="384"/>
      <c r="CV7" s="384"/>
      <c r="CW7" s="384"/>
      <c r="CX7" s="384"/>
      <c r="CY7" s="384"/>
      <c r="CZ7" s="384"/>
      <c r="DA7" s="385"/>
      <c r="DB7" s="383">
        <v>2721793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274471</v>
      </c>
      <c r="BO8" s="384"/>
      <c r="BP8" s="384"/>
      <c r="BQ8" s="384"/>
      <c r="BR8" s="384"/>
      <c r="BS8" s="384"/>
      <c r="BT8" s="384"/>
      <c r="BU8" s="385"/>
      <c r="BV8" s="383">
        <v>161554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0.59</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10028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112917</v>
      </c>
      <c r="BO9" s="384"/>
      <c r="BP9" s="384"/>
      <c r="BQ9" s="384"/>
      <c r="BR9" s="384"/>
      <c r="BS9" s="384"/>
      <c r="BT9" s="384"/>
      <c r="BU9" s="385"/>
      <c r="BV9" s="383">
        <v>-78281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5.4</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9419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24194</v>
      </c>
      <c r="BO10" s="384"/>
      <c r="BP10" s="384"/>
      <c r="BQ10" s="384"/>
      <c r="BR10" s="384"/>
      <c r="BS10" s="384"/>
      <c r="BT10" s="384"/>
      <c r="BU10" s="385"/>
      <c r="BV10" s="383">
        <v>2998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153245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9969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9712</v>
      </c>
      <c r="S13" s="483"/>
      <c r="T13" s="483"/>
      <c r="U13" s="483"/>
      <c r="V13" s="484"/>
      <c r="W13" s="470" t="s">
        <v>124</v>
      </c>
      <c r="X13" s="396"/>
      <c r="Y13" s="396"/>
      <c r="Z13" s="396"/>
      <c r="AA13" s="396"/>
      <c r="AB13" s="397"/>
      <c r="AC13" s="359">
        <v>162</v>
      </c>
      <c r="AD13" s="360"/>
      <c r="AE13" s="360"/>
      <c r="AF13" s="360"/>
      <c r="AG13" s="361"/>
      <c r="AH13" s="359">
        <v>255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137111</v>
      </c>
      <c r="BO13" s="384"/>
      <c r="BP13" s="384"/>
      <c r="BQ13" s="384"/>
      <c r="BR13" s="384"/>
      <c r="BS13" s="384"/>
      <c r="BT13" s="384"/>
      <c r="BU13" s="385"/>
      <c r="BV13" s="383">
        <v>77962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5.8</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9972</v>
      </c>
      <c r="S14" s="483"/>
      <c r="T14" s="483"/>
      <c r="U14" s="483"/>
      <c r="V14" s="484"/>
      <c r="W14" s="485"/>
      <c r="X14" s="399"/>
      <c r="Y14" s="399"/>
      <c r="Z14" s="399"/>
      <c r="AA14" s="399"/>
      <c r="AB14" s="400"/>
      <c r="AC14" s="475">
        <v>3.3</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32.9</v>
      </c>
      <c r="CU14" s="454"/>
      <c r="CV14" s="454"/>
      <c r="CW14" s="454"/>
      <c r="CX14" s="454"/>
      <c r="CY14" s="454"/>
      <c r="CZ14" s="454"/>
      <c r="DA14" s="455"/>
      <c r="DB14" s="486">
        <v>29.2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9708</v>
      </c>
      <c r="S15" s="483"/>
      <c r="T15" s="483"/>
      <c r="U15" s="483"/>
      <c r="V15" s="484"/>
      <c r="W15" s="470" t="s">
        <v>131</v>
      </c>
      <c r="X15" s="396"/>
      <c r="Y15" s="396"/>
      <c r="Z15" s="396"/>
      <c r="AA15" s="396"/>
      <c r="AB15" s="397"/>
      <c r="AC15" s="359">
        <v>1977</v>
      </c>
      <c r="AD15" s="360"/>
      <c r="AE15" s="360"/>
      <c r="AF15" s="360"/>
      <c r="AG15" s="361"/>
      <c r="AH15" s="359">
        <v>2104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1272923</v>
      </c>
      <c r="BO15" s="379"/>
      <c r="BP15" s="379"/>
      <c r="BQ15" s="379"/>
      <c r="BR15" s="379"/>
      <c r="BS15" s="379"/>
      <c r="BT15" s="379"/>
      <c r="BU15" s="380"/>
      <c r="BV15" s="378">
        <v>1252397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40.5</v>
      </c>
      <c r="AD16" s="476"/>
      <c r="AE16" s="476"/>
      <c r="AF16" s="476"/>
      <c r="AG16" s="477"/>
      <c r="AH16" s="475">
        <v>42.3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2151872</v>
      </c>
      <c r="BO16" s="384"/>
      <c r="BP16" s="384"/>
      <c r="BQ16" s="384"/>
      <c r="BR16" s="384"/>
      <c r="BS16" s="384"/>
      <c r="BT16" s="384"/>
      <c r="BU16" s="385"/>
      <c r="BV16" s="383">
        <v>2135263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2747</v>
      </c>
      <c r="AD17" s="360"/>
      <c r="AE17" s="360"/>
      <c r="AF17" s="360"/>
      <c r="AG17" s="361"/>
      <c r="AH17" s="359">
        <v>2607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1638497</v>
      </c>
      <c r="BO17" s="384"/>
      <c r="BP17" s="384"/>
      <c r="BQ17" s="384"/>
      <c r="BR17" s="384"/>
      <c r="BS17" s="384"/>
      <c r="BT17" s="384"/>
      <c r="BU17" s="385"/>
      <c r="BV17" s="383">
        <v>1607929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22.36</v>
      </c>
      <c r="M18" s="446"/>
      <c r="N18" s="446"/>
      <c r="O18" s="446"/>
      <c r="P18" s="446"/>
      <c r="Q18" s="446"/>
      <c r="R18" s="447"/>
      <c r="S18" s="447"/>
      <c r="T18" s="447"/>
      <c r="U18" s="447"/>
      <c r="V18" s="448"/>
      <c r="W18" s="462"/>
      <c r="X18" s="463"/>
      <c r="Y18" s="463"/>
      <c r="Z18" s="463"/>
      <c r="AA18" s="463"/>
      <c r="AB18" s="471"/>
      <c r="AC18" s="347">
        <v>56.2</v>
      </c>
      <c r="AD18" s="348"/>
      <c r="AE18" s="348"/>
      <c r="AF18" s="348"/>
      <c r="AG18" s="449"/>
      <c r="AH18" s="347">
        <v>52.4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1914649</v>
      </c>
      <c r="BO18" s="384"/>
      <c r="BP18" s="384"/>
      <c r="BQ18" s="384"/>
      <c r="BR18" s="384"/>
      <c r="BS18" s="384"/>
      <c r="BT18" s="384"/>
      <c r="BU18" s="385"/>
      <c r="BV18" s="383">
        <v>1820236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448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3162434</v>
      </c>
      <c r="BO19" s="384"/>
      <c r="BP19" s="384"/>
      <c r="BQ19" s="384"/>
      <c r="BR19" s="384"/>
      <c r="BS19" s="384"/>
      <c r="BT19" s="384"/>
      <c r="BU19" s="385"/>
      <c r="BV19" s="383">
        <v>3126031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3015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2912085</v>
      </c>
      <c r="BO23" s="384"/>
      <c r="BP23" s="384"/>
      <c r="BQ23" s="384"/>
      <c r="BR23" s="384"/>
      <c r="BS23" s="384"/>
      <c r="BT23" s="384"/>
      <c r="BU23" s="385"/>
      <c r="BV23" s="383">
        <v>2637120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6500</v>
      </c>
      <c r="R24" s="360"/>
      <c r="S24" s="360"/>
      <c r="T24" s="360"/>
      <c r="U24" s="360"/>
      <c r="V24" s="361"/>
      <c r="W24" s="425"/>
      <c r="X24" s="416"/>
      <c r="Y24" s="417"/>
      <c r="Z24" s="356" t="s">
        <v>155</v>
      </c>
      <c r="AA24" s="357"/>
      <c r="AB24" s="357"/>
      <c r="AC24" s="357"/>
      <c r="AD24" s="357"/>
      <c r="AE24" s="357"/>
      <c r="AF24" s="357"/>
      <c r="AG24" s="358"/>
      <c r="AH24" s="359">
        <v>87</v>
      </c>
      <c r="AI24" s="360"/>
      <c r="AJ24" s="360"/>
      <c r="AK24" s="360"/>
      <c r="AL24" s="361"/>
      <c r="AM24" s="359">
        <v>246819</v>
      </c>
      <c r="AN24" s="360"/>
      <c r="AO24" s="360"/>
      <c r="AP24" s="360"/>
      <c r="AQ24" s="360"/>
      <c r="AR24" s="361"/>
      <c r="AS24" s="359">
        <v>2837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1986572</v>
      </c>
      <c r="BO24" s="384"/>
      <c r="BP24" s="384"/>
      <c r="BQ24" s="384"/>
      <c r="BR24" s="384"/>
      <c r="BS24" s="384"/>
      <c r="BT24" s="384"/>
      <c r="BU24" s="385"/>
      <c r="BV24" s="383">
        <v>2109938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5300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349288</v>
      </c>
      <c r="BO25" s="379"/>
      <c r="BP25" s="379"/>
      <c r="BQ25" s="379"/>
      <c r="BR25" s="379"/>
      <c r="BS25" s="379"/>
      <c r="BT25" s="379"/>
      <c r="BU25" s="380"/>
      <c r="BV25" s="378">
        <v>524217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2807</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7896</v>
      </c>
      <c r="AN26" s="360"/>
      <c r="AO26" s="360"/>
      <c r="AP26" s="360"/>
      <c r="AQ26" s="360"/>
      <c r="AR26" s="361"/>
      <c r="AS26" s="359">
        <v>2632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2300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v>8460</v>
      </c>
      <c r="AN27" s="360"/>
      <c r="AO27" s="360"/>
      <c r="AP27" s="360"/>
      <c r="AQ27" s="360"/>
      <c r="AR27" s="361"/>
      <c r="AS27" s="359">
        <v>4230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82155</v>
      </c>
      <c r="BO27" s="387"/>
      <c r="BP27" s="387"/>
      <c r="BQ27" s="387"/>
      <c r="BR27" s="387"/>
      <c r="BS27" s="387"/>
      <c r="BT27" s="387"/>
      <c r="BU27" s="388"/>
      <c r="BV27" s="386">
        <v>82155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727102</v>
      </c>
      <c r="BO28" s="379"/>
      <c r="BP28" s="379"/>
      <c r="BQ28" s="379"/>
      <c r="BR28" s="379"/>
      <c r="BS28" s="379"/>
      <c r="BT28" s="379"/>
      <c r="BU28" s="380"/>
      <c r="BV28" s="378">
        <v>702908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7</v>
      </c>
      <c r="M29" s="360"/>
      <c r="N29" s="360"/>
      <c r="O29" s="360"/>
      <c r="P29" s="361"/>
      <c r="Q29" s="359">
        <v>1900</v>
      </c>
      <c r="R29" s="360"/>
      <c r="S29" s="360"/>
      <c r="T29" s="360"/>
      <c r="U29" s="360"/>
      <c r="V29" s="361"/>
      <c r="W29" s="425"/>
      <c r="X29" s="416"/>
      <c r="Y29" s="417"/>
      <c r="Z29" s="356" t="s">
        <v>171</v>
      </c>
      <c r="AA29" s="357"/>
      <c r="AB29" s="357"/>
      <c r="AC29" s="357"/>
      <c r="AD29" s="357"/>
      <c r="AE29" s="357"/>
      <c r="AF29" s="357"/>
      <c r="AG29" s="358"/>
      <c r="AH29" s="359">
        <v>89</v>
      </c>
      <c r="AI29" s="360"/>
      <c r="AJ29" s="360"/>
      <c r="AK29" s="360"/>
      <c r="AL29" s="361"/>
      <c r="AM29" s="359">
        <v>255279</v>
      </c>
      <c r="AN29" s="360"/>
      <c r="AO29" s="360"/>
      <c r="AP29" s="360"/>
      <c r="AQ29" s="360"/>
      <c r="AR29" s="361"/>
      <c r="AS29" s="359">
        <v>2868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150000</v>
      </c>
      <c r="BO29" s="384"/>
      <c r="BP29" s="384"/>
      <c r="BQ29" s="384"/>
      <c r="BR29" s="384"/>
      <c r="BS29" s="384"/>
      <c r="BT29" s="384"/>
      <c r="BU29" s="385"/>
      <c r="BV29" s="383">
        <v>139000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1093747</v>
      </c>
      <c r="BO30" s="387"/>
      <c r="BP30" s="387"/>
      <c r="BQ30" s="387"/>
      <c r="BR30" s="387"/>
      <c r="BS30" s="387"/>
      <c r="BT30" s="387"/>
      <c r="BU30" s="388"/>
      <c r="BV30" s="386">
        <v>1039555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輪之内町国民健康保険事業特別会計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輪之内町水道事業会計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輪之内町特定環境保全公共下水道事業特別会計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輪之内町土地開発公社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輪之内町児童発達支援事業特別会計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輪之内町後期高齢者医療特別会計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大垣消防組合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大垣衛生施設組合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西南濃粗大廃棄物処理組合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あすわ苑老人福祉施設事務組合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西南濃老人福祉施設事務組合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安八郡広域連合(一般会計)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安八郡広域連合(特別会計)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岐阜県市町村会館組合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岐阜県市町村職員退職手当組合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9" t="s">
        <v>24</v>
      </c>
      <c r="C41" s="1180"/>
      <c r="D41" s="81"/>
      <c r="E41" s="1181" t="s">
        <v>25</v>
      </c>
      <c r="F41" s="1181"/>
      <c r="G41" s="1181"/>
      <c r="H41" s="1182"/>
      <c r="I41" s="82">
        <v>2375</v>
      </c>
      <c r="J41" s="83">
        <v>2641</v>
      </c>
      <c r="K41" s="83">
        <v>2688</v>
      </c>
      <c r="L41" s="83">
        <v>2637</v>
      </c>
      <c r="M41" s="84">
        <v>2912</v>
      </c>
    </row>
    <row r="42" spans="2:13" ht="27.75" customHeight="1" x14ac:dyDescent="0.15">
      <c r="B42" s="1169"/>
      <c r="C42" s="1170"/>
      <c r="D42" s="85"/>
      <c r="E42" s="1173" t="s">
        <v>26</v>
      </c>
      <c r="F42" s="1173"/>
      <c r="G42" s="1173"/>
      <c r="H42" s="1174"/>
      <c r="I42" s="86">
        <v>1123</v>
      </c>
      <c r="J42" s="87">
        <v>735</v>
      </c>
      <c r="K42" s="87">
        <v>565</v>
      </c>
      <c r="L42" s="87">
        <v>374</v>
      </c>
      <c r="M42" s="88">
        <v>343</v>
      </c>
    </row>
    <row r="43" spans="2:13" ht="27.75" customHeight="1" x14ac:dyDescent="0.15">
      <c r="B43" s="1169"/>
      <c r="C43" s="1170"/>
      <c r="D43" s="85"/>
      <c r="E43" s="1173" t="s">
        <v>27</v>
      </c>
      <c r="F43" s="1173"/>
      <c r="G43" s="1173"/>
      <c r="H43" s="1174"/>
      <c r="I43" s="86">
        <v>2564</v>
      </c>
      <c r="J43" s="87">
        <v>2712</v>
      </c>
      <c r="K43" s="87">
        <v>3119</v>
      </c>
      <c r="L43" s="87">
        <v>3140</v>
      </c>
      <c r="M43" s="88">
        <v>3154</v>
      </c>
    </row>
    <row r="44" spans="2:13" ht="27.75" customHeight="1" x14ac:dyDescent="0.15">
      <c r="B44" s="1169"/>
      <c r="C44" s="1170"/>
      <c r="D44" s="85"/>
      <c r="E44" s="1173" t="s">
        <v>28</v>
      </c>
      <c r="F44" s="1173"/>
      <c r="G44" s="1173"/>
      <c r="H44" s="1174"/>
      <c r="I44" s="86">
        <v>258</v>
      </c>
      <c r="J44" s="87">
        <v>215</v>
      </c>
      <c r="K44" s="87">
        <v>170</v>
      </c>
      <c r="L44" s="87">
        <v>135</v>
      </c>
      <c r="M44" s="88">
        <v>103</v>
      </c>
    </row>
    <row r="45" spans="2:13" ht="27.75" customHeight="1" x14ac:dyDescent="0.15">
      <c r="B45" s="1169"/>
      <c r="C45" s="1170"/>
      <c r="D45" s="85"/>
      <c r="E45" s="1173" t="s">
        <v>29</v>
      </c>
      <c r="F45" s="1173"/>
      <c r="G45" s="1173"/>
      <c r="H45" s="1174"/>
      <c r="I45" s="86">
        <v>624</v>
      </c>
      <c r="J45" s="87">
        <v>636</v>
      </c>
      <c r="K45" s="87">
        <v>662</v>
      </c>
      <c r="L45" s="87">
        <v>659</v>
      </c>
      <c r="M45" s="88">
        <v>658</v>
      </c>
    </row>
    <row r="46" spans="2:13" ht="27.75" customHeight="1" x14ac:dyDescent="0.15">
      <c r="B46" s="1169"/>
      <c r="C46" s="1170"/>
      <c r="D46" s="85"/>
      <c r="E46" s="1173" t="s">
        <v>30</v>
      </c>
      <c r="F46" s="1173"/>
      <c r="G46" s="1173"/>
      <c r="H46" s="1174"/>
      <c r="I46" s="86" t="s">
        <v>478</v>
      </c>
      <c r="J46" s="87" t="s">
        <v>478</v>
      </c>
      <c r="K46" s="87" t="s">
        <v>478</v>
      </c>
      <c r="L46" s="87" t="s">
        <v>478</v>
      </c>
      <c r="M46" s="88" t="s">
        <v>478</v>
      </c>
    </row>
    <row r="47" spans="2:13" ht="27.75" customHeight="1" x14ac:dyDescent="0.15">
      <c r="B47" s="1169"/>
      <c r="C47" s="1170"/>
      <c r="D47" s="85"/>
      <c r="E47" s="1173" t="s">
        <v>31</v>
      </c>
      <c r="F47" s="1173"/>
      <c r="G47" s="1173"/>
      <c r="H47" s="1174"/>
      <c r="I47" s="86" t="s">
        <v>478</v>
      </c>
      <c r="J47" s="87" t="s">
        <v>478</v>
      </c>
      <c r="K47" s="87" t="s">
        <v>478</v>
      </c>
      <c r="L47" s="87" t="s">
        <v>478</v>
      </c>
      <c r="M47" s="88" t="s">
        <v>478</v>
      </c>
    </row>
    <row r="48" spans="2:13" ht="27.75" customHeight="1" x14ac:dyDescent="0.15">
      <c r="B48" s="1171"/>
      <c r="C48" s="1172"/>
      <c r="D48" s="85"/>
      <c r="E48" s="1173" t="s">
        <v>32</v>
      </c>
      <c r="F48" s="1173"/>
      <c r="G48" s="1173"/>
      <c r="H48" s="1174"/>
      <c r="I48" s="86" t="s">
        <v>478</v>
      </c>
      <c r="J48" s="87" t="s">
        <v>478</v>
      </c>
      <c r="K48" s="87" t="s">
        <v>478</v>
      </c>
      <c r="L48" s="87" t="s">
        <v>478</v>
      </c>
      <c r="M48" s="88" t="s">
        <v>478</v>
      </c>
    </row>
    <row r="49" spans="2:13" ht="27.75" customHeight="1" x14ac:dyDescent="0.15">
      <c r="B49" s="1167" t="s">
        <v>33</v>
      </c>
      <c r="C49" s="1168"/>
      <c r="D49" s="89"/>
      <c r="E49" s="1173" t="s">
        <v>34</v>
      </c>
      <c r="F49" s="1173"/>
      <c r="G49" s="1173"/>
      <c r="H49" s="1174"/>
      <c r="I49" s="86">
        <v>1794</v>
      </c>
      <c r="J49" s="87">
        <v>1808</v>
      </c>
      <c r="K49" s="87">
        <v>1994</v>
      </c>
      <c r="L49" s="87">
        <v>2056</v>
      </c>
      <c r="M49" s="88">
        <v>2139</v>
      </c>
    </row>
    <row r="50" spans="2:13" ht="27.75" customHeight="1" x14ac:dyDescent="0.15">
      <c r="B50" s="1169"/>
      <c r="C50" s="1170"/>
      <c r="D50" s="85"/>
      <c r="E50" s="1173" t="s">
        <v>35</v>
      </c>
      <c r="F50" s="1173"/>
      <c r="G50" s="1173"/>
      <c r="H50" s="1174"/>
      <c r="I50" s="86" t="s">
        <v>478</v>
      </c>
      <c r="J50" s="87" t="s">
        <v>478</v>
      </c>
      <c r="K50" s="87" t="s">
        <v>478</v>
      </c>
      <c r="L50" s="87" t="s">
        <v>478</v>
      </c>
      <c r="M50" s="88" t="s">
        <v>478</v>
      </c>
    </row>
    <row r="51" spans="2:13" ht="27.75" customHeight="1" x14ac:dyDescent="0.15">
      <c r="B51" s="1171"/>
      <c r="C51" s="1172"/>
      <c r="D51" s="85"/>
      <c r="E51" s="1173" t="s">
        <v>36</v>
      </c>
      <c r="F51" s="1173"/>
      <c r="G51" s="1173"/>
      <c r="H51" s="1174"/>
      <c r="I51" s="86">
        <v>3720</v>
      </c>
      <c r="J51" s="87">
        <v>3931</v>
      </c>
      <c r="K51" s="87">
        <v>4024</v>
      </c>
      <c r="L51" s="87">
        <v>4174</v>
      </c>
      <c r="M51" s="88">
        <v>4221</v>
      </c>
    </row>
    <row r="52" spans="2:13" ht="27.75" customHeight="1" thickBot="1" x14ac:dyDescent="0.2">
      <c r="B52" s="1175" t="s">
        <v>37</v>
      </c>
      <c r="C52" s="1176"/>
      <c r="D52" s="90"/>
      <c r="E52" s="1177" t="s">
        <v>38</v>
      </c>
      <c r="F52" s="1177"/>
      <c r="G52" s="1177"/>
      <c r="H52" s="1178"/>
      <c r="I52" s="91">
        <v>1430</v>
      </c>
      <c r="J52" s="92">
        <v>1200</v>
      </c>
      <c r="K52" s="92">
        <v>1185</v>
      </c>
      <c r="L52" s="92">
        <v>714</v>
      </c>
      <c r="M52" s="93">
        <v>810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78848</v>
      </c>
      <c r="E3" s="116"/>
      <c r="F3" s="117">
        <v>109926</v>
      </c>
      <c r="G3" s="118"/>
      <c r="H3" s="119"/>
    </row>
    <row r="4" spans="1:8" x14ac:dyDescent="0.15">
      <c r="A4" s="120"/>
      <c r="B4" s="121"/>
      <c r="C4" s="122"/>
      <c r="D4" s="123">
        <v>67616</v>
      </c>
      <c r="E4" s="124"/>
      <c r="F4" s="125">
        <v>64844</v>
      </c>
      <c r="G4" s="126"/>
      <c r="H4" s="127"/>
    </row>
    <row r="5" spans="1:8" x14ac:dyDescent="0.15">
      <c r="A5" s="108" t="s">
        <v>512</v>
      </c>
      <c r="B5" s="113"/>
      <c r="C5" s="114"/>
      <c r="D5" s="115">
        <v>85041</v>
      </c>
      <c r="E5" s="116"/>
      <c r="F5" s="117">
        <v>133616</v>
      </c>
      <c r="G5" s="118"/>
      <c r="H5" s="119"/>
    </row>
    <row r="6" spans="1:8" x14ac:dyDescent="0.15">
      <c r="A6" s="120"/>
      <c r="B6" s="121"/>
      <c r="C6" s="122"/>
      <c r="D6" s="123">
        <v>83131</v>
      </c>
      <c r="E6" s="124"/>
      <c r="F6" s="125">
        <v>57933</v>
      </c>
      <c r="G6" s="126"/>
      <c r="H6" s="127"/>
    </row>
    <row r="7" spans="1:8" x14ac:dyDescent="0.15">
      <c r="A7" s="108" t="s">
        <v>513</v>
      </c>
      <c r="B7" s="113"/>
      <c r="C7" s="114"/>
      <c r="D7" s="115">
        <v>71062</v>
      </c>
      <c r="E7" s="116"/>
      <c r="F7" s="117">
        <v>72729</v>
      </c>
      <c r="G7" s="118"/>
      <c r="H7" s="119"/>
    </row>
    <row r="8" spans="1:8" x14ac:dyDescent="0.15">
      <c r="A8" s="120"/>
      <c r="B8" s="121"/>
      <c r="C8" s="122"/>
      <c r="D8" s="123">
        <v>70288</v>
      </c>
      <c r="E8" s="124"/>
      <c r="F8" s="125">
        <v>36291</v>
      </c>
      <c r="G8" s="126"/>
      <c r="H8" s="127"/>
    </row>
    <row r="9" spans="1:8" x14ac:dyDescent="0.15">
      <c r="A9" s="108" t="s">
        <v>514</v>
      </c>
      <c r="B9" s="113"/>
      <c r="C9" s="114"/>
      <c r="D9" s="115">
        <v>76364</v>
      </c>
      <c r="E9" s="116"/>
      <c r="F9" s="117">
        <v>70317</v>
      </c>
      <c r="G9" s="118"/>
      <c r="H9" s="119"/>
    </row>
    <row r="10" spans="1:8" x14ac:dyDescent="0.15">
      <c r="A10" s="120"/>
      <c r="B10" s="121"/>
      <c r="C10" s="122"/>
      <c r="D10" s="123">
        <v>55639</v>
      </c>
      <c r="E10" s="124"/>
      <c r="F10" s="125">
        <v>35725</v>
      </c>
      <c r="G10" s="126"/>
      <c r="H10" s="127"/>
    </row>
    <row r="11" spans="1:8" x14ac:dyDescent="0.15">
      <c r="A11" s="108" t="s">
        <v>515</v>
      </c>
      <c r="B11" s="113"/>
      <c r="C11" s="114"/>
      <c r="D11" s="115">
        <v>87926</v>
      </c>
      <c r="E11" s="116"/>
      <c r="F11" s="117">
        <v>105751</v>
      </c>
      <c r="G11" s="118"/>
      <c r="H11" s="119"/>
    </row>
    <row r="12" spans="1:8" x14ac:dyDescent="0.15">
      <c r="A12" s="120"/>
      <c r="B12" s="121"/>
      <c r="C12" s="128"/>
      <c r="D12" s="123">
        <v>61823</v>
      </c>
      <c r="E12" s="124"/>
      <c r="F12" s="125">
        <v>49969</v>
      </c>
      <c r="G12" s="126"/>
      <c r="H12" s="127"/>
    </row>
    <row r="13" spans="1:8" x14ac:dyDescent="0.15">
      <c r="A13" s="108"/>
      <c r="B13" s="113"/>
      <c r="C13" s="129"/>
      <c r="D13" s="130">
        <v>79848</v>
      </c>
      <c r="E13" s="131"/>
      <c r="F13" s="132">
        <v>98468</v>
      </c>
      <c r="G13" s="133"/>
      <c r="H13" s="119"/>
    </row>
    <row r="14" spans="1:8" x14ac:dyDescent="0.15">
      <c r="A14" s="120"/>
      <c r="B14" s="121"/>
      <c r="C14" s="122"/>
      <c r="D14" s="123">
        <v>67699</v>
      </c>
      <c r="E14" s="124"/>
      <c r="F14" s="125">
        <v>48952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7.28</v>
      </c>
      <c r="C19" s="134">
        <f>ROUND(VALUE(SUBSTITUTE(実質収支比率等に係る経年分析!G$48,"▲","-")),2)</f>
        <v>16.739999999999998</v>
      </c>
      <c r="D19" s="134">
        <f>ROUND(VALUE(SUBSTITUTE(実質収支比率等に係る経年分析!H$48,"▲","-")),2)</f>
        <v>8.89</v>
      </c>
      <c r="E19" s="134">
        <f>ROUND(VALUE(SUBSTITUTE(実質収支比率等に係る経年分析!I$48,"▲","-")),2)</f>
        <v>5.94</v>
      </c>
      <c r="F19" s="134">
        <f>ROUND(VALUE(SUBSTITUTE(実質収支比率等に係る経年分析!J$48,"▲","-")),2)</f>
        <v>9.98</v>
      </c>
    </row>
    <row r="20" spans="1:11" x14ac:dyDescent="0.15">
      <c r="A20" s="134" t="s">
        <v>43</v>
      </c>
      <c r="B20" s="134">
        <f>ROUND(VALUE(SUBSTITUTE(実質収支比率等に係る経年分析!F$47,"▲","-")),2)</f>
        <v>26.72</v>
      </c>
      <c r="C20" s="134">
        <f>ROUND(VALUE(SUBSTITUTE(実質収支比率等に係る経年分析!G$47,"▲","-")),2)</f>
        <v>26.21</v>
      </c>
      <c r="D20" s="134">
        <f>ROUND(VALUE(SUBSTITUTE(実質収支比率等に係る経年分析!H$47,"▲","-")),2)</f>
        <v>25.95</v>
      </c>
      <c r="E20" s="134">
        <f>ROUND(VALUE(SUBSTITUTE(実質収支比率等に係る経年分析!I$47,"▲","-")),2)</f>
        <v>25.83</v>
      </c>
      <c r="F20" s="134">
        <f>ROUND(VALUE(SUBSTITUTE(実質収支比率等に係る経年分析!J$47,"▲","-")),2)</f>
        <v>26.43</v>
      </c>
    </row>
    <row r="21" spans="1:11" x14ac:dyDescent="0.15">
      <c r="A21" s="134" t="s">
        <v>44</v>
      </c>
      <c r="B21" s="134">
        <f>IF(ISNUMBER(VALUE(SUBSTITUTE(実質収支比率等に係る経年分析!F$49,"▲","-"))),ROUND(VALUE(SUBSTITUTE(実質収支比率等に係る経年分析!F$49,"▲","-")),2),NA())</f>
        <v>0.31</v>
      </c>
      <c r="C21" s="134">
        <f>IF(ISNUMBER(VALUE(SUBSTITUTE(実質収支比率等に係る経年分析!G$49,"▲","-"))),ROUND(VALUE(SUBSTITUTE(実質収支比率等に係る経年分析!G$49,"▲","-")),2),NA())</f>
        <v>9.6999999999999993</v>
      </c>
      <c r="D21" s="134">
        <f>IF(ISNUMBER(VALUE(SUBSTITUTE(実質収支比率等に係る経年分析!H$49,"▲","-"))),ROUND(VALUE(SUBSTITUTE(実質収支比率等に係る経年分析!H$49,"▲","-")),2),NA())</f>
        <v>-4.2699999999999996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4.9800000000000004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輪之内町後期高齢者医療特別会計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輪之内町児童発達支援事業特別会計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輪之内町特定環境保全公共下水道事業特別会計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輪之内町国民健康保険事業特別会計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8.8800000000000008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9.8699999999999992</v>
      </c>
    </row>
    <row r="36" spans="1:16" x14ac:dyDescent="0.15">
      <c r="A36" s="135" t="str">
        <f>IF(連結実質赤字比率に係る赤字・黒字の構成分析!C$34="",NA(),連結実質赤字比率に係る赤字・黒字の構成分析!C$34)</f>
        <v>輪之内町水道事業会計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257</v>
      </c>
      <c r="E42" s="136"/>
      <c r="F42" s="136"/>
      <c r="G42" s="136">
        <f>'実質公債費比率（分子）の構造'!L$52</f>
        <v>259</v>
      </c>
      <c r="H42" s="136"/>
      <c r="I42" s="136"/>
      <c r="J42" s="136">
        <f>'実質公債費比率（分子）の構造'!M$52</f>
        <v>266</v>
      </c>
      <c r="K42" s="136"/>
      <c r="L42" s="136"/>
      <c r="M42" s="136">
        <f>'実質公債費比率（分子）の構造'!N$52</f>
        <v>280</v>
      </c>
      <c r="N42" s="136"/>
      <c r="O42" s="136"/>
      <c r="P42" s="136">
        <f>'実質公債費比率（分子）の構造'!O$52</f>
        <v>295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90</v>
      </c>
      <c r="C44" s="136"/>
      <c r="D44" s="136"/>
      <c r="E44" s="136">
        <f>'実質公債費比率（分子）の構造'!L$50</f>
        <v>84</v>
      </c>
      <c r="F44" s="136"/>
      <c r="G44" s="136"/>
      <c r="H44" s="136">
        <f>'実質公債費比率（分子）の構造'!M$50</f>
        <v>81</v>
      </c>
      <c r="I44" s="136"/>
      <c r="J44" s="136"/>
      <c r="K44" s="136">
        <f>'実質公債費比率（分子）の構造'!N$50</f>
        <v>48</v>
      </c>
      <c r="L44" s="136"/>
      <c r="M44" s="136"/>
      <c r="N44" s="136">
        <f>'実質公債費比率（分子）の構造'!O$50</f>
        <v>32</v>
      </c>
      <c r="O44" s="136"/>
      <c r="P44" s="136"/>
    </row>
    <row r="45" spans="1:16" x14ac:dyDescent="0.15">
      <c r="A45" s="136" t="s">
        <v>54</v>
      </c>
      <c r="B45" s="136">
        <f>'実質公債費比率（分子）の構造'!K$49</f>
        <v>62</v>
      </c>
      <c r="C45" s="136"/>
      <c r="D45" s="136"/>
      <c r="E45" s="136">
        <f>'実質公債費比率（分子）の構造'!L$49</f>
        <v>56</v>
      </c>
      <c r="F45" s="136"/>
      <c r="G45" s="136"/>
      <c r="H45" s="136">
        <f>'実質公債費比率（分子）の構造'!M$49</f>
        <v>50</v>
      </c>
      <c r="I45" s="136"/>
      <c r="J45" s="136"/>
      <c r="K45" s="136">
        <f>'実質公債費比率（分子）の構造'!N$49</f>
        <v>48</v>
      </c>
      <c r="L45" s="136"/>
      <c r="M45" s="136"/>
      <c r="N45" s="136">
        <f>'実質公債費比率（分子）の構造'!O$49</f>
        <v>49</v>
      </c>
      <c r="O45" s="136"/>
      <c r="P45" s="136"/>
    </row>
    <row r="46" spans="1:16" x14ac:dyDescent="0.15">
      <c r="A46" s="136" t="s">
        <v>55</v>
      </c>
      <c r="B46" s="136">
        <f>'実質公債費比率（分子）の構造'!K$48</f>
        <v>132</v>
      </c>
      <c r="C46" s="136"/>
      <c r="D46" s="136"/>
      <c r="E46" s="136">
        <f>'実質公債費比率（分子）の構造'!L$48</f>
        <v>138</v>
      </c>
      <c r="F46" s="136"/>
      <c r="G46" s="136"/>
      <c r="H46" s="136">
        <f>'実質公債費比率（分子）の構造'!M$48</f>
        <v>171</v>
      </c>
      <c r="I46" s="136"/>
      <c r="J46" s="136"/>
      <c r="K46" s="136">
        <f>'実質公債費比率（分子）の構造'!N$48</f>
        <v>143</v>
      </c>
      <c r="L46" s="136"/>
      <c r="M46" s="136"/>
      <c r="N46" s="136">
        <f>'実質公債費比率（分子）の構造'!O$48</f>
        <v>151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174</v>
      </c>
      <c r="C49" s="136"/>
      <c r="D49" s="136"/>
      <c r="E49" s="136">
        <f>'実質公債費比率（分子）の構造'!L$45</f>
        <v>158</v>
      </c>
      <c r="F49" s="136"/>
      <c r="G49" s="136"/>
      <c r="H49" s="136">
        <f>'実質公債費比率（分子）の構造'!M$45</f>
        <v>163</v>
      </c>
      <c r="I49" s="136"/>
      <c r="J49" s="136"/>
      <c r="K49" s="136">
        <f>'実質公債費比率（分子）の構造'!N$45</f>
        <v>165</v>
      </c>
      <c r="L49" s="136"/>
      <c r="M49" s="136"/>
      <c r="N49" s="136">
        <f>'実質公債費比率（分子）の構造'!O$45</f>
        <v>170</v>
      </c>
      <c r="O49" s="136"/>
      <c r="P49" s="136"/>
    </row>
    <row r="50" spans="1:16" x14ac:dyDescent="0.15">
      <c r="A50" s="136" t="s">
        <v>59</v>
      </c>
      <c r="B50" s="136" t="e">
        <f>NA()</f>
        <v>#N/A</v>
      </c>
      <c r="C50" s="136">
        <f>IF(ISNUMBER('実質公債費比率（分子）の構造'!K$53),'実質公債費比率（分子）の構造'!K$53,NA())</f>
        <v>201</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124</v>
      </c>
      <c r="M50" s="136" t="e">
        <f>NA()</f>
        <v>#N/A</v>
      </c>
      <c r="N50" s="136" t="e">
        <f>NA()</f>
        <v>#N/A</v>
      </c>
      <c r="O50" s="136">
        <f>IF(ISNUMBER('実質公債費比率（分子）の構造'!O$53),'実質公債費比率（分子）の構造'!O$53,NA())</f>
        <v>107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3720</v>
      </c>
      <c r="E56" s="135"/>
      <c r="F56" s="135"/>
      <c r="G56" s="135">
        <f>'将来負担比率（分子）の構造'!J$51</f>
        <v>3931</v>
      </c>
      <c r="H56" s="135"/>
      <c r="I56" s="135"/>
      <c r="J56" s="135">
        <f>'将来負担比率（分子）の構造'!K$51</f>
        <v>4024</v>
      </c>
      <c r="K56" s="135"/>
      <c r="L56" s="135"/>
      <c r="M56" s="135">
        <f>'将来負担比率（分子）の構造'!L$51</f>
        <v>4174</v>
      </c>
      <c r="N56" s="135"/>
      <c r="O56" s="135"/>
      <c r="P56" s="135">
        <f>'将来負担比率（分子）の構造'!M$51</f>
        <v>4221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1794</v>
      </c>
      <c r="E58" s="135"/>
      <c r="F58" s="135"/>
      <c r="G58" s="135">
        <f>'将来負担比率（分子）の構造'!J$49</f>
        <v>1808</v>
      </c>
      <c r="H58" s="135"/>
      <c r="I58" s="135"/>
      <c r="J58" s="135">
        <f>'将来負担比率（分子）の構造'!K$49</f>
        <v>1994</v>
      </c>
      <c r="K58" s="135"/>
      <c r="L58" s="135"/>
      <c r="M58" s="135">
        <f>'将来負担比率（分子）の構造'!L$49</f>
        <v>2056</v>
      </c>
      <c r="N58" s="135"/>
      <c r="O58" s="135"/>
      <c r="P58" s="135">
        <f>'将来負担比率（分子）の構造'!M$49</f>
        <v>2139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624</v>
      </c>
      <c r="C62" s="135"/>
      <c r="D62" s="135"/>
      <c r="E62" s="135">
        <f>'将来負担比率（分子）の構造'!J$45</f>
        <v>636</v>
      </c>
      <c r="F62" s="135"/>
      <c r="G62" s="135"/>
      <c r="H62" s="135">
        <f>'将来負担比率（分子）の構造'!K$45</f>
        <v>662</v>
      </c>
      <c r="I62" s="135"/>
      <c r="J62" s="135"/>
      <c r="K62" s="135">
        <f>'将来負担比率（分子）の構造'!L$45</f>
        <v>659</v>
      </c>
      <c r="L62" s="135"/>
      <c r="M62" s="135"/>
      <c r="N62" s="135">
        <f>'将来負担比率（分子）の構造'!M$45</f>
        <v>658</v>
      </c>
      <c r="O62" s="135"/>
      <c r="P62" s="135"/>
    </row>
    <row r="63" spans="1:16" x14ac:dyDescent="0.15">
      <c r="A63" s="135" t="s">
        <v>28</v>
      </c>
      <c r="B63" s="135">
        <f>'将来負担比率（分子）の構造'!I$44</f>
        <v>258</v>
      </c>
      <c r="C63" s="135"/>
      <c r="D63" s="135"/>
      <c r="E63" s="135">
        <f>'将来負担比率（分子）の構造'!J$44</f>
        <v>215</v>
      </c>
      <c r="F63" s="135"/>
      <c r="G63" s="135"/>
      <c r="H63" s="135">
        <f>'将来負担比率（分子）の構造'!K$44</f>
        <v>170</v>
      </c>
      <c r="I63" s="135"/>
      <c r="J63" s="135"/>
      <c r="K63" s="135">
        <f>'将来負担比率（分子）の構造'!L$44</f>
        <v>135</v>
      </c>
      <c r="L63" s="135"/>
      <c r="M63" s="135"/>
      <c r="N63" s="135">
        <f>'将来負担比率（分子）の構造'!M$44</f>
        <v>103</v>
      </c>
      <c r="O63" s="135"/>
      <c r="P63" s="135"/>
    </row>
    <row r="64" spans="1:16" x14ac:dyDescent="0.15">
      <c r="A64" s="135" t="s">
        <v>27</v>
      </c>
      <c r="B64" s="135">
        <f>'将来負担比率（分子）の構造'!I$43</f>
        <v>2564</v>
      </c>
      <c r="C64" s="135"/>
      <c r="D64" s="135"/>
      <c r="E64" s="135">
        <f>'将来負担比率（分子）の構造'!J$43</f>
        <v>2712</v>
      </c>
      <c r="F64" s="135"/>
      <c r="G64" s="135"/>
      <c r="H64" s="135">
        <f>'将来負担比率（分子）の構造'!K$43</f>
        <v>3119</v>
      </c>
      <c r="I64" s="135"/>
      <c r="J64" s="135"/>
      <c r="K64" s="135">
        <f>'将来負担比率（分子）の構造'!L$43</f>
        <v>3140</v>
      </c>
      <c r="L64" s="135"/>
      <c r="M64" s="135"/>
      <c r="N64" s="135">
        <f>'将来負担比率（分子）の構造'!M$43</f>
        <v>3154</v>
      </c>
      <c r="O64" s="135"/>
      <c r="P64" s="135"/>
    </row>
    <row r="65" spans="1:16" x14ac:dyDescent="0.15">
      <c r="A65" s="135" t="s">
        <v>26</v>
      </c>
      <c r="B65" s="135">
        <f>'将来負担比率（分子）の構造'!I$42</f>
        <v>1123</v>
      </c>
      <c r="C65" s="135"/>
      <c r="D65" s="135"/>
      <c r="E65" s="135">
        <f>'将来負担比率（分子）の構造'!J$42</f>
        <v>735</v>
      </c>
      <c r="F65" s="135"/>
      <c r="G65" s="135"/>
      <c r="H65" s="135">
        <f>'将来負担比率（分子）の構造'!K$42</f>
        <v>565</v>
      </c>
      <c r="I65" s="135"/>
      <c r="J65" s="135"/>
      <c r="K65" s="135">
        <f>'将来負担比率（分子）の構造'!L$42</f>
        <v>374</v>
      </c>
      <c r="L65" s="135"/>
      <c r="M65" s="135"/>
      <c r="N65" s="135">
        <f>'将来負担比率（分子）の構造'!M$42</f>
        <v>343</v>
      </c>
      <c r="O65" s="135"/>
      <c r="P65" s="135"/>
    </row>
    <row r="66" spans="1:16" x14ac:dyDescent="0.15">
      <c r="A66" s="135" t="s">
        <v>25</v>
      </c>
      <c r="B66" s="135">
        <f>'将来負担比率（分子）の構造'!I$41</f>
        <v>2375</v>
      </c>
      <c r="C66" s="135"/>
      <c r="D66" s="135"/>
      <c r="E66" s="135">
        <f>'将来負担比率（分子）の構造'!J$41</f>
        <v>2641</v>
      </c>
      <c r="F66" s="135"/>
      <c r="G66" s="135"/>
      <c r="H66" s="135">
        <f>'将来負担比率（分子）の構造'!K$41</f>
        <v>2688</v>
      </c>
      <c r="I66" s="135"/>
      <c r="J66" s="135"/>
      <c r="K66" s="135">
        <f>'将来負担比率（分子）の構造'!L$41</f>
        <v>2637</v>
      </c>
      <c r="L66" s="135"/>
      <c r="M66" s="135"/>
      <c r="N66" s="135">
        <f>'将来負担比率（分子）の構造'!M$41</f>
        <v>2912</v>
      </c>
      <c r="O66" s="135"/>
      <c r="P66" s="135"/>
    </row>
    <row r="67" spans="1:16" x14ac:dyDescent="0.15">
      <c r="A67" s="135" t="s">
        <v>63</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1200</v>
      </c>
      <c r="G67" s="135" t="e">
        <f>NA()</f>
        <v>#N/A</v>
      </c>
      <c r="H67" s="135" t="e">
        <f>NA()</f>
        <v>#N/A</v>
      </c>
      <c r="I67" s="135">
        <f>IF(ISNUMBER('将来負担比率（分子）の構造'!K$52), IF('将来負担比率（分子）の構造'!K$52 &lt; 0, 0, '将来負担比率（分子）の構造'!K$52), NA())</f>
        <v>1185</v>
      </c>
      <c r="J67" s="135" t="e">
        <f>NA()</f>
        <v>#N/A</v>
      </c>
      <c r="K67" s="135" t="e">
        <f>NA()</f>
        <v>#N/A</v>
      </c>
      <c r="L67" s="135">
        <f>IF(ISNUMBER('将来負担比率（分子）の構造'!L$52), IF('将来負担比率（分子）の構造'!L$52 &lt; 0, 0, '将来負担比率（分子）の構造'!L$52), NA())</f>
        <v>714</v>
      </c>
      <c r="M67" s="135" t="e">
        <f>NA()</f>
        <v>#N/A</v>
      </c>
      <c r="N67" s="135" t="e">
        <f>NA()</f>
        <v>#N/A</v>
      </c>
      <c r="O67" s="135">
        <f>IF(ISNUMBER('将来負担比率（分子）の構造'!M$52), IF('将来負担比率（分子）の構造'!M$52 &lt; 0, 0, '将来負担比率（分子）の構造'!M$52), NA())</f>
        <v>810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1415968</v>
      </c>
      <c r="S5" s="637"/>
      <c r="T5" s="637"/>
      <c r="U5" s="637"/>
      <c r="V5" s="637"/>
      <c r="W5" s="637"/>
      <c r="X5" s="637"/>
      <c r="Y5" s="684"/>
      <c r="Z5" s="697">
        <v>34.700000000000003</v>
      </c>
      <c r="AA5" s="697"/>
      <c r="AB5" s="697"/>
      <c r="AC5" s="697"/>
      <c r="AD5" s="698">
        <v>1415968</v>
      </c>
      <c r="AE5" s="698"/>
      <c r="AF5" s="698"/>
      <c r="AG5" s="698"/>
      <c r="AH5" s="698"/>
      <c r="AI5" s="698"/>
      <c r="AJ5" s="698"/>
      <c r="AK5" s="698"/>
      <c r="AL5" s="685">
        <v>56.4</v>
      </c>
      <c r="AM5" s="654"/>
      <c r="AN5" s="654"/>
      <c r="AO5" s="686"/>
      <c r="AP5" s="673" t="s">
        <v>209</v>
      </c>
      <c r="AQ5" s="674"/>
      <c r="AR5" s="674"/>
      <c r="AS5" s="674"/>
      <c r="AT5" s="674"/>
      <c r="AU5" s="674"/>
      <c r="AV5" s="674"/>
      <c r="AW5" s="674"/>
      <c r="AX5" s="674"/>
      <c r="AY5" s="674"/>
      <c r="AZ5" s="674"/>
      <c r="BA5" s="674"/>
      <c r="BB5" s="674"/>
      <c r="BC5" s="674"/>
      <c r="BD5" s="674"/>
      <c r="BE5" s="674"/>
      <c r="BF5" s="675"/>
      <c r="BG5" s="586">
        <v>1415968</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64085</v>
      </c>
      <c r="S6" s="587"/>
      <c r="T6" s="587"/>
      <c r="U6" s="587"/>
      <c r="V6" s="587"/>
      <c r="W6" s="587"/>
      <c r="X6" s="587"/>
      <c r="Y6" s="588"/>
      <c r="Z6" s="639">
        <v>1.6</v>
      </c>
      <c r="AA6" s="639"/>
      <c r="AB6" s="639"/>
      <c r="AC6" s="639"/>
      <c r="AD6" s="640">
        <v>64085</v>
      </c>
      <c r="AE6" s="640"/>
      <c r="AF6" s="640"/>
      <c r="AG6" s="640"/>
      <c r="AH6" s="640"/>
      <c r="AI6" s="640"/>
      <c r="AJ6" s="640"/>
      <c r="AK6" s="640"/>
      <c r="AL6" s="609">
        <v>2.6</v>
      </c>
      <c r="AM6" s="641"/>
      <c r="AN6" s="641"/>
      <c r="AO6" s="642"/>
      <c r="AP6" s="583" t="s">
        <v>215</v>
      </c>
      <c r="AQ6" s="584"/>
      <c r="AR6" s="584"/>
      <c r="AS6" s="584"/>
      <c r="AT6" s="584"/>
      <c r="AU6" s="584"/>
      <c r="AV6" s="584"/>
      <c r="AW6" s="584"/>
      <c r="AX6" s="584"/>
      <c r="AY6" s="584"/>
      <c r="AZ6" s="584"/>
      <c r="BA6" s="584"/>
      <c r="BB6" s="584"/>
      <c r="BC6" s="584"/>
      <c r="BD6" s="584"/>
      <c r="BE6" s="584"/>
      <c r="BF6" s="585"/>
      <c r="BG6" s="586">
        <v>1415968</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50957</v>
      </c>
      <c r="CS6" s="587"/>
      <c r="CT6" s="587"/>
      <c r="CU6" s="587"/>
      <c r="CV6" s="587"/>
      <c r="CW6" s="587"/>
      <c r="CX6" s="587"/>
      <c r="CY6" s="588"/>
      <c r="CZ6" s="639">
        <v>1.3</v>
      </c>
      <c r="DA6" s="639"/>
      <c r="DB6" s="639"/>
      <c r="DC6" s="639"/>
      <c r="DD6" s="592" t="s">
        <v>210</v>
      </c>
      <c r="DE6" s="587"/>
      <c r="DF6" s="587"/>
      <c r="DG6" s="587"/>
      <c r="DH6" s="587"/>
      <c r="DI6" s="587"/>
      <c r="DJ6" s="587"/>
      <c r="DK6" s="587"/>
      <c r="DL6" s="587"/>
      <c r="DM6" s="587"/>
      <c r="DN6" s="587"/>
      <c r="DO6" s="587"/>
      <c r="DP6" s="588"/>
      <c r="DQ6" s="592">
        <v>50957</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3186</v>
      </c>
      <c r="S7" s="587"/>
      <c r="T7" s="587"/>
      <c r="U7" s="587"/>
      <c r="V7" s="587"/>
      <c r="W7" s="587"/>
      <c r="X7" s="587"/>
      <c r="Y7" s="588"/>
      <c r="Z7" s="639">
        <v>0.1</v>
      </c>
      <c r="AA7" s="639"/>
      <c r="AB7" s="639"/>
      <c r="AC7" s="639"/>
      <c r="AD7" s="640">
        <v>3186</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544470</v>
      </c>
      <c r="BH7" s="587"/>
      <c r="BI7" s="587"/>
      <c r="BJ7" s="587"/>
      <c r="BK7" s="587"/>
      <c r="BL7" s="587"/>
      <c r="BM7" s="587"/>
      <c r="BN7" s="588"/>
      <c r="BO7" s="639">
        <v>38.5</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787389</v>
      </c>
      <c r="CS7" s="587"/>
      <c r="CT7" s="587"/>
      <c r="CU7" s="587"/>
      <c r="CV7" s="587"/>
      <c r="CW7" s="587"/>
      <c r="CX7" s="587"/>
      <c r="CY7" s="588"/>
      <c r="CZ7" s="639">
        <v>20.7</v>
      </c>
      <c r="DA7" s="639"/>
      <c r="DB7" s="639"/>
      <c r="DC7" s="639"/>
      <c r="DD7" s="592">
        <v>260535</v>
      </c>
      <c r="DE7" s="587"/>
      <c r="DF7" s="587"/>
      <c r="DG7" s="587"/>
      <c r="DH7" s="587"/>
      <c r="DI7" s="587"/>
      <c r="DJ7" s="587"/>
      <c r="DK7" s="587"/>
      <c r="DL7" s="587"/>
      <c r="DM7" s="587"/>
      <c r="DN7" s="587"/>
      <c r="DO7" s="587"/>
      <c r="DP7" s="588"/>
      <c r="DQ7" s="592">
        <v>564928</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4325</v>
      </c>
      <c r="S8" s="587"/>
      <c r="T8" s="587"/>
      <c r="U8" s="587"/>
      <c r="V8" s="587"/>
      <c r="W8" s="587"/>
      <c r="X8" s="587"/>
      <c r="Y8" s="588"/>
      <c r="Z8" s="639">
        <v>0.1</v>
      </c>
      <c r="AA8" s="639"/>
      <c r="AB8" s="639"/>
      <c r="AC8" s="639"/>
      <c r="AD8" s="640">
        <v>4325</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14281</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1087958</v>
      </c>
      <c r="CS8" s="587"/>
      <c r="CT8" s="587"/>
      <c r="CU8" s="587"/>
      <c r="CV8" s="587"/>
      <c r="CW8" s="587"/>
      <c r="CX8" s="587"/>
      <c r="CY8" s="588"/>
      <c r="CZ8" s="639">
        <v>28.6</v>
      </c>
      <c r="DA8" s="639"/>
      <c r="DB8" s="639"/>
      <c r="DC8" s="639"/>
      <c r="DD8" s="592">
        <v>7645</v>
      </c>
      <c r="DE8" s="587"/>
      <c r="DF8" s="587"/>
      <c r="DG8" s="587"/>
      <c r="DH8" s="587"/>
      <c r="DI8" s="587"/>
      <c r="DJ8" s="587"/>
      <c r="DK8" s="587"/>
      <c r="DL8" s="587"/>
      <c r="DM8" s="587"/>
      <c r="DN8" s="587"/>
      <c r="DO8" s="587"/>
      <c r="DP8" s="588"/>
      <c r="DQ8" s="592">
        <v>614497</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6906</v>
      </c>
      <c r="S9" s="587"/>
      <c r="T9" s="587"/>
      <c r="U9" s="587"/>
      <c r="V9" s="587"/>
      <c r="W9" s="587"/>
      <c r="X9" s="587"/>
      <c r="Y9" s="588"/>
      <c r="Z9" s="639">
        <v>0.2</v>
      </c>
      <c r="AA9" s="639"/>
      <c r="AB9" s="639"/>
      <c r="AC9" s="639"/>
      <c r="AD9" s="640">
        <v>6906</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391497</v>
      </c>
      <c r="BH9" s="587"/>
      <c r="BI9" s="587"/>
      <c r="BJ9" s="587"/>
      <c r="BK9" s="587"/>
      <c r="BL9" s="587"/>
      <c r="BM9" s="587"/>
      <c r="BN9" s="588"/>
      <c r="BO9" s="639">
        <v>27.6</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306440</v>
      </c>
      <c r="CS9" s="587"/>
      <c r="CT9" s="587"/>
      <c r="CU9" s="587"/>
      <c r="CV9" s="587"/>
      <c r="CW9" s="587"/>
      <c r="CX9" s="587"/>
      <c r="CY9" s="588"/>
      <c r="CZ9" s="639">
        <v>8.1</v>
      </c>
      <c r="DA9" s="639"/>
      <c r="DB9" s="639"/>
      <c r="DC9" s="639"/>
      <c r="DD9" s="592">
        <v>11214</v>
      </c>
      <c r="DE9" s="587"/>
      <c r="DF9" s="587"/>
      <c r="DG9" s="587"/>
      <c r="DH9" s="587"/>
      <c r="DI9" s="587"/>
      <c r="DJ9" s="587"/>
      <c r="DK9" s="587"/>
      <c r="DL9" s="587"/>
      <c r="DM9" s="587"/>
      <c r="DN9" s="587"/>
      <c r="DO9" s="587"/>
      <c r="DP9" s="588"/>
      <c r="DQ9" s="592">
        <v>275893</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93661</v>
      </c>
      <c r="S10" s="587"/>
      <c r="T10" s="587"/>
      <c r="U10" s="587"/>
      <c r="V10" s="587"/>
      <c r="W10" s="587"/>
      <c r="X10" s="587"/>
      <c r="Y10" s="588"/>
      <c r="Z10" s="639">
        <v>2.2999999999999998</v>
      </c>
      <c r="AA10" s="639"/>
      <c r="AB10" s="639"/>
      <c r="AC10" s="639"/>
      <c r="AD10" s="640">
        <v>93661</v>
      </c>
      <c r="AE10" s="640"/>
      <c r="AF10" s="640"/>
      <c r="AG10" s="640"/>
      <c r="AH10" s="640"/>
      <c r="AI10" s="640"/>
      <c r="AJ10" s="640"/>
      <c r="AK10" s="640"/>
      <c r="AL10" s="609">
        <v>3.7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29894</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108798</v>
      </c>
      <c r="BH11" s="587"/>
      <c r="BI11" s="587"/>
      <c r="BJ11" s="587"/>
      <c r="BK11" s="587"/>
      <c r="BL11" s="587"/>
      <c r="BM11" s="587"/>
      <c r="BN11" s="588"/>
      <c r="BO11" s="639">
        <v>7.7</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203485</v>
      </c>
      <c r="CS11" s="587"/>
      <c r="CT11" s="587"/>
      <c r="CU11" s="587"/>
      <c r="CV11" s="587"/>
      <c r="CW11" s="587"/>
      <c r="CX11" s="587"/>
      <c r="CY11" s="588"/>
      <c r="CZ11" s="639">
        <v>5.3</v>
      </c>
      <c r="DA11" s="639"/>
      <c r="DB11" s="639"/>
      <c r="DC11" s="639"/>
      <c r="DD11" s="592">
        <v>102588</v>
      </c>
      <c r="DE11" s="587"/>
      <c r="DF11" s="587"/>
      <c r="DG11" s="587"/>
      <c r="DH11" s="587"/>
      <c r="DI11" s="587"/>
      <c r="DJ11" s="587"/>
      <c r="DK11" s="587"/>
      <c r="DL11" s="587"/>
      <c r="DM11" s="587"/>
      <c r="DN11" s="587"/>
      <c r="DO11" s="587"/>
      <c r="DP11" s="588"/>
      <c r="DQ11" s="592">
        <v>166546</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797064</v>
      </c>
      <c r="BH12" s="587"/>
      <c r="BI12" s="587"/>
      <c r="BJ12" s="587"/>
      <c r="BK12" s="587"/>
      <c r="BL12" s="587"/>
      <c r="BM12" s="587"/>
      <c r="BN12" s="588"/>
      <c r="BO12" s="639">
        <v>56.3</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24505</v>
      </c>
      <c r="CS12" s="587"/>
      <c r="CT12" s="587"/>
      <c r="CU12" s="587"/>
      <c r="CV12" s="587"/>
      <c r="CW12" s="587"/>
      <c r="CX12" s="587"/>
      <c r="CY12" s="588"/>
      <c r="CZ12" s="639">
        <v>0.6</v>
      </c>
      <c r="DA12" s="639"/>
      <c r="DB12" s="639"/>
      <c r="DC12" s="639"/>
      <c r="DD12" s="592" t="s">
        <v>112</v>
      </c>
      <c r="DE12" s="587"/>
      <c r="DF12" s="587"/>
      <c r="DG12" s="587"/>
      <c r="DH12" s="587"/>
      <c r="DI12" s="587"/>
      <c r="DJ12" s="587"/>
      <c r="DK12" s="587"/>
      <c r="DL12" s="587"/>
      <c r="DM12" s="587"/>
      <c r="DN12" s="587"/>
      <c r="DO12" s="587"/>
      <c r="DP12" s="588"/>
      <c r="DQ12" s="592">
        <v>23673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20251</v>
      </c>
      <c r="S13" s="587"/>
      <c r="T13" s="587"/>
      <c r="U13" s="587"/>
      <c r="V13" s="587"/>
      <c r="W13" s="587"/>
      <c r="X13" s="587"/>
      <c r="Y13" s="588"/>
      <c r="Z13" s="639">
        <v>0.5</v>
      </c>
      <c r="AA13" s="639"/>
      <c r="AB13" s="639"/>
      <c r="AC13" s="639"/>
      <c r="AD13" s="640">
        <v>20251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797064</v>
      </c>
      <c r="BH13" s="587"/>
      <c r="BI13" s="587"/>
      <c r="BJ13" s="587"/>
      <c r="BK13" s="587"/>
      <c r="BL13" s="587"/>
      <c r="BM13" s="587"/>
      <c r="BN13" s="588"/>
      <c r="BO13" s="639">
        <v>56.3</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383635</v>
      </c>
      <c r="CS13" s="587"/>
      <c r="CT13" s="587"/>
      <c r="CU13" s="587"/>
      <c r="CV13" s="587"/>
      <c r="CW13" s="587"/>
      <c r="CX13" s="587"/>
      <c r="CY13" s="588"/>
      <c r="CZ13" s="639">
        <v>10.1</v>
      </c>
      <c r="DA13" s="639"/>
      <c r="DB13" s="639"/>
      <c r="DC13" s="639"/>
      <c r="DD13" s="592">
        <v>154886</v>
      </c>
      <c r="DE13" s="587"/>
      <c r="DF13" s="587"/>
      <c r="DG13" s="587"/>
      <c r="DH13" s="587"/>
      <c r="DI13" s="587"/>
      <c r="DJ13" s="587"/>
      <c r="DK13" s="587"/>
      <c r="DL13" s="587"/>
      <c r="DM13" s="587"/>
      <c r="DN13" s="587"/>
      <c r="DO13" s="587"/>
      <c r="DP13" s="588"/>
      <c r="DQ13" s="592">
        <v>374591</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22930</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461121</v>
      </c>
      <c r="CS14" s="587"/>
      <c r="CT14" s="587"/>
      <c r="CU14" s="587"/>
      <c r="CV14" s="587"/>
      <c r="CW14" s="587"/>
      <c r="CX14" s="587"/>
      <c r="CY14" s="588"/>
      <c r="CZ14" s="639">
        <v>12.1</v>
      </c>
      <c r="DA14" s="639"/>
      <c r="DB14" s="639"/>
      <c r="DC14" s="639"/>
      <c r="DD14" s="592">
        <v>306334</v>
      </c>
      <c r="DE14" s="587"/>
      <c r="DF14" s="587"/>
      <c r="DG14" s="587"/>
      <c r="DH14" s="587"/>
      <c r="DI14" s="587"/>
      <c r="DJ14" s="587"/>
      <c r="DK14" s="587"/>
      <c r="DL14" s="587"/>
      <c r="DM14" s="587"/>
      <c r="DN14" s="587"/>
      <c r="DO14" s="587"/>
      <c r="DP14" s="588"/>
      <c r="DQ14" s="592">
        <v>338319</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7753</v>
      </c>
      <c r="S15" s="587"/>
      <c r="T15" s="587"/>
      <c r="U15" s="587"/>
      <c r="V15" s="587"/>
      <c r="W15" s="587"/>
      <c r="X15" s="587"/>
      <c r="Y15" s="588"/>
      <c r="Z15" s="639">
        <v>0.2</v>
      </c>
      <c r="AA15" s="639"/>
      <c r="AB15" s="639"/>
      <c r="AC15" s="639"/>
      <c r="AD15" s="640">
        <v>7753</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51504</v>
      </c>
      <c r="BH15" s="587"/>
      <c r="BI15" s="587"/>
      <c r="BJ15" s="587"/>
      <c r="BK15" s="587"/>
      <c r="BL15" s="587"/>
      <c r="BM15" s="587"/>
      <c r="BN15" s="588"/>
      <c r="BO15" s="639">
        <v>3.6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328665</v>
      </c>
      <c r="CS15" s="587"/>
      <c r="CT15" s="587"/>
      <c r="CU15" s="587"/>
      <c r="CV15" s="587"/>
      <c r="CW15" s="587"/>
      <c r="CX15" s="587"/>
      <c r="CY15" s="588"/>
      <c r="CZ15" s="639">
        <v>8.6</v>
      </c>
      <c r="DA15" s="639"/>
      <c r="DB15" s="639"/>
      <c r="DC15" s="639"/>
      <c r="DD15" s="592">
        <v>33329</v>
      </c>
      <c r="DE15" s="587"/>
      <c r="DF15" s="587"/>
      <c r="DG15" s="587"/>
      <c r="DH15" s="587"/>
      <c r="DI15" s="587"/>
      <c r="DJ15" s="587"/>
      <c r="DK15" s="587"/>
      <c r="DL15" s="587"/>
      <c r="DM15" s="587"/>
      <c r="DN15" s="587"/>
      <c r="DO15" s="587"/>
      <c r="DP15" s="588"/>
      <c r="DQ15" s="592">
        <v>303757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984315</v>
      </c>
      <c r="S16" s="587"/>
      <c r="T16" s="587"/>
      <c r="U16" s="587"/>
      <c r="V16" s="587"/>
      <c r="W16" s="587"/>
      <c r="X16" s="587"/>
      <c r="Y16" s="588"/>
      <c r="Z16" s="639">
        <v>24.1</v>
      </c>
      <c r="AA16" s="639"/>
      <c r="AB16" s="639"/>
      <c r="AC16" s="639"/>
      <c r="AD16" s="640">
        <v>878273</v>
      </c>
      <c r="AE16" s="640"/>
      <c r="AF16" s="640"/>
      <c r="AG16" s="640"/>
      <c r="AH16" s="640"/>
      <c r="AI16" s="640"/>
      <c r="AJ16" s="640"/>
      <c r="AK16" s="640"/>
      <c r="AL16" s="609">
        <v>35</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878273</v>
      </c>
      <c r="S17" s="587"/>
      <c r="T17" s="587"/>
      <c r="U17" s="587"/>
      <c r="V17" s="587"/>
      <c r="W17" s="587"/>
      <c r="X17" s="587"/>
      <c r="Y17" s="588"/>
      <c r="Z17" s="639">
        <v>21.5</v>
      </c>
      <c r="AA17" s="639"/>
      <c r="AB17" s="639"/>
      <c r="AC17" s="639"/>
      <c r="AD17" s="640">
        <v>878273</v>
      </c>
      <c r="AE17" s="640"/>
      <c r="AF17" s="640"/>
      <c r="AG17" s="640"/>
      <c r="AH17" s="640"/>
      <c r="AI17" s="640"/>
      <c r="AJ17" s="640"/>
      <c r="AK17" s="640"/>
      <c r="AL17" s="609">
        <v>35</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170300</v>
      </c>
      <c r="CS17" s="587"/>
      <c r="CT17" s="587"/>
      <c r="CU17" s="587"/>
      <c r="CV17" s="587"/>
      <c r="CW17" s="587"/>
      <c r="CX17" s="587"/>
      <c r="CY17" s="588"/>
      <c r="CZ17" s="639">
        <v>4.5</v>
      </c>
      <c r="DA17" s="639"/>
      <c r="DB17" s="639"/>
      <c r="DC17" s="639"/>
      <c r="DD17" s="592" t="s">
        <v>112</v>
      </c>
      <c r="DE17" s="587"/>
      <c r="DF17" s="587"/>
      <c r="DG17" s="587"/>
      <c r="DH17" s="587"/>
      <c r="DI17" s="587"/>
      <c r="DJ17" s="587"/>
      <c r="DK17" s="587"/>
      <c r="DL17" s="587"/>
      <c r="DM17" s="587"/>
      <c r="DN17" s="587"/>
      <c r="DO17" s="587"/>
      <c r="DP17" s="588"/>
      <c r="DQ17" s="592">
        <v>170300</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106042</v>
      </c>
      <c r="S18" s="587"/>
      <c r="T18" s="587"/>
      <c r="U18" s="587"/>
      <c r="V18" s="587"/>
      <c r="W18" s="587"/>
      <c r="X18" s="587"/>
      <c r="Y18" s="588"/>
      <c r="Z18" s="639">
        <v>2.6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2600450</v>
      </c>
      <c r="S20" s="587"/>
      <c r="T20" s="587"/>
      <c r="U20" s="587"/>
      <c r="V20" s="587"/>
      <c r="W20" s="587"/>
      <c r="X20" s="587"/>
      <c r="Y20" s="588"/>
      <c r="Z20" s="639">
        <v>63.7</v>
      </c>
      <c r="AA20" s="639"/>
      <c r="AB20" s="639"/>
      <c r="AC20" s="639"/>
      <c r="AD20" s="640">
        <v>2494408</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3804455</v>
      </c>
      <c r="CS20" s="587"/>
      <c r="CT20" s="587"/>
      <c r="CU20" s="587"/>
      <c r="CV20" s="587"/>
      <c r="CW20" s="587"/>
      <c r="CX20" s="587"/>
      <c r="CY20" s="588"/>
      <c r="CZ20" s="639">
        <v>100</v>
      </c>
      <c r="DA20" s="639"/>
      <c r="DB20" s="639"/>
      <c r="DC20" s="639"/>
      <c r="DD20" s="592">
        <v>876531</v>
      </c>
      <c r="DE20" s="587"/>
      <c r="DF20" s="587"/>
      <c r="DG20" s="587"/>
      <c r="DH20" s="587"/>
      <c r="DI20" s="587"/>
      <c r="DJ20" s="587"/>
      <c r="DK20" s="587"/>
      <c r="DL20" s="587"/>
      <c r="DM20" s="587"/>
      <c r="DN20" s="587"/>
      <c r="DO20" s="587"/>
      <c r="DP20" s="588"/>
      <c r="DQ20" s="592">
        <v>2883461</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1615</v>
      </c>
      <c r="S21" s="587"/>
      <c r="T21" s="587"/>
      <c r="U21" s="587"/>
      <c r="V21" s="587"/>
      <c r="W21" s="587"/>
      <c r="X21" s="587"/>
      <c r="Y21" s="588"/>
      <c r="Z21" s="639">
        <v>0</v>
      </c>
      <c r="AA21" s="639"/>
      <c r="AB21" s="639"/>
      <c r="AC21" s="639"/>
      <c r="AD21" s="640">
        <v>1615</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9115</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92116</v>
      </c>
      <c r="S23" s="587"/>
      <c r="T23" s="587"/>
      <c r="U23" s="587"/>
      <c r="V23" s="587"/>
      <c r="W23" s="587"/>
      <c r="X23" s="587"/>
      <c r="Y23" s="588"/>
      <c r="Z23" s="639">
        <v>2.2999999999999998</v>
      </c>
      <c r="AA23" s="639"/>
      <c r="AB23" s="639"/>
      <c r="AC23" s="639"/>
      <c r="AD23" s="640">
        <v>7559</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18075</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1221056</v>
      </c>
      <c r="CS24" s="637"/>
      <c r="CT24" s="637"/>
      <c r="CU24" s="637"/>
      <c r="CV24" s="637"/>
      <c r="CW24" s="637"/>
      <c r="CX24" s="637"/>
      <c r="CY24" s="684"/>
      <c r="CZ24" s="688">
        <v>32.1</v>
      </c>
      <c r="DA24" s="689"/>
      <c r="DB24" s="689"/>
      <c r="DC24" s="690"/>
      <c r="DD24" s="683">
        <v>797675</v>
      </c>
      <c r="DE24" s="637"/>
      <c r="DF24" s="637"/>
      <c r="DG24" s="637"/>
      <c r="DH24" s="637"/>
      <c r="DI24" s="637"/>
      <c r="DJ24" s="637"/>
      <c r="DK24" s="684"/>
      <c r="DL24" s="683">
        <v>797657</v>
      </c>
      <c r="DM24" s="637"/>
      <c r="DN24" s="637"/>
      <c r="DO24" s="637"/>
      <c r="DP24" s="637"/>
      <c r="DQ24" s="637"/>
      <c r="DR24" s="637"/>
      <c r="DS24" s="637"/>
      <c r="DT24" s="637"/>
      <c r="DU24" s="637"/>
      <c r="DV24" s="684"/>
      <c r="DW24" s="685">
        <v>29.1</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450268</v>
      </c>
      <c r="S25" s="587"/>
      <c r="T25" s="587"/>
      <c r="U25" s="587"/>
      <c r="V25" s="587"/>
      <c r="W25" s="587"/>
      <c r="X25" s="587"/>
      <c r="Y25" s="588"/>
      <c r="Z25" s="639">
        <v>11</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595350</v>
      </c>
      <c r="CS25" s="605"/>
      <c r="CT25" s="605"/>
      <c r="CU25" s="605"/>
      <c r="CV25" s="605"/>
      <c r="CW25" s="605"/>
      <c r="CX25" s="605"/>
      <c r="CY25" s="606"/>
      <c r="CZ25" s="589">
        <v>15.6</v>
      </c>
      <c r="DA25" s="607"/>
      <c r="DB25" s="607"/>
      <c r="DC25" s="608"/>
      <c r="DD25" s="592">
        <v>476865</v>
      </c>
      <c r="DE25" s="605"/>
      <c r="DF25" s="605"/>
      <c r="DG25" s="605"/>
      <c r="DH25" s="605"/>
      <c r="DI25" s="605"/>
      <c r="DJ25" s="605"/>
      <c r="DK25" s="606"/>
      <c r="DL25" s="592">
        <v>476853</v>
      </c>
      <c r="DM25" s="605"/>
      <c r="DN25" s="605"/>
      <c r="DO25" s="605"/>
      <c r="DP25" s="605"/>
      <c r="DQ25" s="605"/>
      <c r="DR25" s="605"/>
      <c r="DS25" s="605"/>
      <c r="DT25" s="605"/>
      <c r="DU25" s="605"/>
      <c r="DV25" s="606"/>
      <c r="DW25" s="609">
        <v>17.399999999999999</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383878</v>
      </c>
      <c r="CS26" s="587"/>
      <c r="CT26" s="587"/>
      <c r="CU26" s="587"/>
      <c r="CV26" s="587"/>
      <c r="CW26" s="587"/>
      <c r="CX26" s="587"/>
      <c r="CY26" s="588"/>
      <c r="CZ26" s="589">
        <v>10.1</v>
      </c>
      <c r="DA26" s="607"/>
      <c r="DB26" s="607"/>
      <c r="DC26" s="608"/>
      <c r="DD26" s="592">
        <v>285540</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205074</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1415968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455406</v>
      </c>
      <c r="CS27" s="605"/>
      <c r="CT27" s="605"/>
      <c r="CU27" s="605"/>
      <c r="CV27" s="605"/>
      <c r="CW27" s="605"/>
      <c r="CX27" s="605"/>
      <c r="CY27" s="606"/>
      <c r="CZ27" s="589">
        <v>12</v>
      </c>
      <c r="DA27" s="607"/>
      <c r="DB27" s="607"/>
      <c r="DC27" s="608"/>
      <c r="DD27" s="592">
        <v>150510</v>
      </c>
      <c r="DE27" s="605"/>
      <c r="DF27" s="605"/>
      <c r="DG27" s="605"/>
      <c r="DH27" s="605"/>
      <c r="DI27" s="605"/>
      <c r="DJ27" s="605"/>
      <c r="DK27" s="606"/>
      <c r="DL27" s="592">
        <v>150504</v>
      </c>
      <c r="DM27" s="605"/>
      <c r="DN27" s="605"/>
      <c r="DO27" s="605"/>
      <c r="DP27" s="605"/>
      <c r="DQ27" s="605"/>
      <c r="DR27" s="605"/>
      <c r="DS27" s="605"/>
      <c r="DT27" s="605"/>
      <c r="DU27" s="605"/>
      <c r="DV27" s="606"/>
      <c r="DW27" s="609">
        <v>5.5</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19063</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170300</v>
      </c>
      <c r="CS28" s="587"/>
      <c r="CT28" s="587"/>
      <c r="CU28" s="587"/>
      <c r="CV28" s="587"/>
      <c r="CW28" s="587"/>
      <c r="CX28" s="587"/>
      <c r="CY28" s="588"/>
      <c r="CZ28" s="589">
        <v>4.5</v>
      </c>
      <c r="DA28" s="607"/>
      <c r="DB28" s="607"/>
      <c r="DC28" s="608"/>
      <c r="DD28" s="592">
        <v>170300</v>
      </c>
      <c r="DE28" s="587"/>
      <c r="DF28" s="587"/>
      <c r="DG28" s="587"/>
      <c r="DH28" s="587"/>
      <c r="DI28" s="587"/>
      <c r="DJ28" s="587"/>
      <c r="DK28" s="588"/>
      <c r="DL28" s="592">
        <v>170300</v>
      </c>
      <c r="DM28" s="587"/>
      <c r="DN28" s="587"/>
      <c r="DO28" s="587"/>
      <c r="DP28" s="587"/>
      <c r="DQ28" s="587"/>
      <c r="DR28" s="587"/>
      <c r="DS28" s="587"/>
      <c r="DT28" s="587"/>
      <c r="DU28" s="587"/>
      <c r="DV28" s="588"/>
      <c r="DW28" s="609">
        <v>6.2</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2873</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170300</v>
      </c>
      <c r="CS29" s="605"/>
      <c r="CT29" s="605"/>
      <c r="CU29" s="605"/>
      <c r="CV29" s="605"/>
      <c r="CW29" s="605"/>
      <c r="CX29" s="605"/>
      <c r="CY29" s="606"/>
      <c r="CZ29" s="589">
        <v>4.5</v>
      </c>
      <c r="DA29" s="607"/>
      <c r="DB29" s="607"/>
      <c r="DC29" s="608"/>
      <c r="DD29" s="592">
        <v>170300</v>
      </c>
      <c r="DE29" s="605"/>
      <c r="DF29" s="605"/>
      <c r="DG29" s="605"/>
      <c r="DH29" s="605"/>
      <c r="DI29" s="605"/>
      <c r="DJ29" s="605"/>
      <c r="DK29" s="606"/>
      <c r="DL29" s="592">
        <v>170300</v>
      </c>
      <c r="DM29" s="605"/>
      <c r="DN29" s="605"/>
      <c r="DO29" s="605"/>
      <c r="DP29" s="605"/>
      <c r="DQ29" s="605"/>
      <c r="DR29" s="605"/>
      <c r="DS29" s="605"/>
      <c r="DT29" s="605"/>
      <c r="DU29" s="605"/>
      <c r="DV29" s="606"/>
      <c r="DW29" s="609">
        <v>6.2</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17917</v>
      </c>
      <c r="S30" s="587"/>
      <c r="T30" s="587"/>
      <c r="U30" s="587"/>
      <c r="V30" s="587"/>
      <c r="W30" s="587"/>
      <c r="X30" s="587"/>
      <c r="Y30" s="588"/>
      <c r="Z30" s="639">
        <v>0.4</v>
      </c>
      <c r="AA30" s="639"/>
      <c r="AB30" s="639"/>
      <c r="AC30" s="639"/>
      <c r="AD30" s="640">
        <v>5479</v>
      </c>
      <c r="AE30" s="640"/>
      <c r="AF30" s="640"/>
      <c r="AG30" s="640"/>
      <c r="AH30" s="640"/>
      <c r="AI30" s="640"/>
      <c r="AJ30" s="640"/>
      <c r="AK30" s="640"/>
      <c r="AL30" s="609">
        <v>0.2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98.5</v>
      </c>
      <c r="BH30" s="653"/>
      <c r="BI30" s="653"/>
      <c r="BJ30" s="653"/>
      <c r="BK30" s="653"/>
      <c r="BL30" s="653"/>
      <c r="BM30" s="654">
        <v>94.7</v>
      </c>
      <c r="BN30" s="653"/>
      <c r="BO30" s="653"/>
      <c r="BP30" s="653"/>
      <c r="BQ30" s="655"/>
      <c r="BR30" s="652">
        <v>98.4</v>
      </c>
      <c r="BS30" s="653"/>
      <c r="BT30" s="653"/>
      <c r="BU30" s="653"/>
      <c r="BV30" s="653"/>
      <c r="BW30" s="653"/>
      <c r="BX30" s="654">
        <v>94.9</v>
      </c>
      <c r="BY30" s="653"/>
      <c r="BZ30" s="653"/>
      <c r="CA30" s="653"/>
      <c r="CB30" s="655"/>
      <c r="CD30" s="658"/>
      <c r="CE30" s="659"/>
      <c r="CF30" s="623" t="s">
        <v>293</v>
      </c>
      <c r="CG30" s="620"/>
      <c r="CH30" s="620"/>
      <c r="CI30" s="620"/>
      <c r="CJ30" s="620"/>
      <c r="CK30" s="620"/>
      <c r="CL30" s="620"/>
      <c r="CM30" s="620"/>
      <c r="CN30" s="620"/>
      <c r="CO30" s="620"/>
      <c r="CP30" s="620"/>
      <c r="CQ30" s="621"/>
      <c r="CR30" s="586">
        <v>136835</v>
      </c>
      <c r="CS30" s="587"/>
      <c r="CT30" s="587"/>
      <c r="CU30" s="587"/>
      <c r="CV30" s="587"/>
      <c r="CW30" s="587"/>
      <c r="CX30" s="587"/>
      <c r="CY30" s="588"/>
      <c r="CZ30" s="589">
        <v>3.6</v>
      </c>
      <c r="DA30" s="607"/>
      <c r="DB30" s="607"/>
      <c r="DC30" s="608"/>
      <c r="DD30" s="592">
        <v>136835</v>
      </c>
      <c r="DE30" s="587"/>
      <c r="DF30" s="587"/>
      <c r="DG30" s="587"/>
      <c r="DH30" s="587"/>
      <c r="DI30" s="587"/>
      <c r="DJ30" s="587"/>
      <c r="DK30" s="588"/>
      <c r="DL30" s="592">
        <v>136835</v>
      </c>
      <c r="DM30" s="587"/>
      <c r="DN30" s="587"/>
      <c r="DO30" s="587"/>
      <c r="DP30" s="587"/>
      <c r="DQ30" s="587"/>
      <c r="DR30" s="587"/>
      <c r="DS30" s="587"/>
      <c r="DT30" s="587"/>
      <c r="DU30" s="587"/>
      <c r="DV30" s="588"/>
      <c r="DW30" s="609">
        <v>5</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165207</v>
      </c>
      <c r="S31" s="587"/>
      <c r="T31" s="587"/>
      <c r="U31" s="587"/>
      <c r="V31" s="587"/>
      <c r="W31" s="587"/>
      <c r="X31" s="587"/>
      <c r="Y31" s="588"/>
      <c r="Z31" s="639">
        <v>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95.2</v>
      </c>
      <c r="BN31" s="651"/>
      <c r="BO31" s="651"/>
      <c r="BP31" s="651"/>
      <c r="BQ31" s="615"/>
      <c r="BR31" s="650">
        <v>98.6</v>
      </c>
      <c r="BS31" s="605"/>
      <c r="BT31" s="605"/>
      <c r="BU31" s="605"/>
      <c r="BV31" s="605"/>
      <c r="BW31" s="605"/>
      <c r="BX31" s="641">
        <v>95.6</v>
      </c>
      <c r="BY31" s="651"/>
      <c r="BZ31" s="651"/>
      <c r="CA31" s="651"/>
      <c r="CB31" s="615"/>
      <c r="CD31" s="658"/>
      <c r="CE31" s="659"/>
      <c r="CF31" s="623" t="s">
        <v>297</v>
      </c>
      <c r="CG31" s="620"/>
      <c r="CH31" s="620"/>
      <c r="CI31" s="620"/>
      <c r="CJ31" s="620"/>
      <c r="CK31" s="620"/>
      <c r="CL31" s="620"/>
      <c r="CM31" s="620"/>
      <c r="CN31" s="620"/>
      <c r="CO31" s="620"/>
      <c r="CP31" s="620"/>
      <c r="CQ31" s="621"/>
      <c r="CR31" s="586">
        <v>33465</v>
      </c>
      <c r="CS31" s="605"/>
      <c r="CT31" s="605"/>
      <c r="CU31" s="605"/>
      <c r="CV31" s="605"/>
      <c r="CW31" s="605"/>
      <c r="CX31" s="605"/>
      <c r="CY31" s="606"/>
      <c r="CZ31" s="589">
        <v>0.9</v>
      </c>
      <c r="DA31" s="607"/>
      <c r="DB31" s="607"/>
      <c r="DC31" s="608"/>
      <c r="DD31" s="592">
        <v>33465</v>
      </c>
      <c r="DE31" s="605"/>
      <c r="DF31" s="605"/>
      <c r="DG31" s="605"/>
      <c r="DH31" s="605"/>
      <c r="DI31" s="605"/>
      <c r="DJ31" s="605"/>
      <c r="DK31" s="606"/>
      <c r="DL31" s="592">
        <v>33465</v>
      </c>
      <c r="DM31" s="605"/>
      <c r="DN31" s="605"/>
      <c r="DO31" s="605"/>
      <c r="DP31" s="605"/>
      <c r="DQ31" s="605"/>
      <c r="DR31" s="605"/>
      <c r="DS31" s="605"/>
      <c r="DT31" s="605"/>
      <c r="DU31" s="605"/>
      <c r="DV31" s="606"/>
      <c r="DW31" s="609">
        <v>1.2</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89855</v>
      </c>
      <c r="S32" s="587"/>
      <c r="T32" s="587"/>
      <c r="U32" s="587"/>
      <c r="V32" s="587"/>
      <c r="W32" s="587"/>
      <c r="X32" s="587"/>
      <c r="Y32" s="588"/>
      <c r="Z32" s="639">
        <v>2.2000000000000002</v>
      </c>
      <c r="AA32" s="639"/>
      <c r="AB32" s="639"/>
      <c r="AC32" s="639"/>
      <c r="AD32" s="640">
        <v>366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98.3</v>
      </c>
      <c r="BH32" s="571"/>
      <c r="BI32" s="571"/>
      <c r="BJ32" s="571"/>
      <c r="BK32" s="571"/>
      <c r="BL32" s="571"/>
      <c r="BM32" s="634">
        <v>94.1</v>
      </c>
      <c r="BN32" s="571"/>
      <c r="BO32" s="571"/>
      <c r="BP32" s="571"/>
      <c r="BQ32" s="628"/>
      <c r="BR32" s="649">
        <v>98.2</v>
      </c>
      <c r="BS32" s="571"/>
      <c r="BT32" s="571"/>
      <c r="BU32" s="571"/>
      <c r="BV32" s="571"/>
      <c r="BW32" s="571"/>
      <c r="BX32" s="634">
        <v>94.1</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411800</v>
      </c>
      <c r="S33" s="587"/>
      <c r="T33" s="587"/>
      <c r="U33" s="587"/>
      <c r="V33" s="587"/>
      <c r="W33" s="587"/>
      <c r="X33" s="587"/>
      <c r="Y33" s="588"/>
      <c r="Z33" s="639">
        <v>10.1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1706868</v>
      </c>
      <c r="CS33" s="605"/>
      <c r="CT33" s="605"/>
      <c r="CU33" s="605"/>
      <c r="CV33" s="605"/>
      <c r="CW33" s="605"/>
      <c r="CX33" s="605"/>
      <c r="CY33" s="606"/>
      <c r="CZ33" s="589">
        <v>44.9</v>
      </c>
      <c r="DA33" s="607"/>
      <c r="DB33" s="607"/>
      <c r="DC33" s="608"/>
      <c r="DD33" s="592">
        <v>1547133</v>
      </c>
      <c r="DE33" s="605"/>
      <c r="DF33" s="605"/>
      <c r="DG33" s="605"/>
      <c r="DH33" s="605"/>
      <c r="DI33" s="605"/>
      <c r="DJ33" s="605"/>
      <c r="DK33" s="606"/>
      <c r="DL33" s="592">
        <v>1116992</v>
      </c>
      <c r="DM33" s="605"/>
      <c r="DN33" s="605"/>
      <c r="DO33" s="605"/>
      <c r="DP33" s="605"/>
      <c r="DQ33" s="605"/>
      <c r="DR33" s="605"/>
      <c r="DS33" s="605"/>
      <c r="DT33" s="605"/>
      <c r="DU33" s="605"/>
      <c r="DV33" s="606"/>
      <c r="DW33" s="609">
        <v>40.700000000000003</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660396</v>
      </c>
      <c r="CS34" s="587"/>
      <c r="CT34" s="587"/>
      <c r="CU34" s="587"/>
      <c r="CV34" s="587"/>
      <c r="CW34" s="587"/>
      <c r="CX34" s="587"/>
      <c r="CY34" s="588"/>
      <c r="CZ34" s="589">
        <v>17.399999999999999</v>
      </c>
      <c r="DA34" s="607"/>
      <c r="DB34" s="607"/>
      <c r="DC34" s="608"/>
      <c r="DD34" s="592">
        <v>548033</v>
      </c>
      <c r="DE34" s="587"/>
      <c r="DF34" s="587"/>
      <c r="DG34" s="587"/>
      <c r="DH34" s="587"/>
      <c r="DI34" s="587"/>
      <c r="DJ34" s="587"/>
      <c r="DK34" s="588"/>
      <c r="DL34" s="592">
        <v>384706</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234300</v>
      </c>
      <c r="S35" s="587"/>
      <c r="T35" s="587"/>
      <c r="U35" s="587"/>
      <c r="V35" s="587"/>
      <c r="W35" s="587"/>
      <c r="X35" s="587"/>
      <c r="Y35" s="588"/>
      <c r="Z35" s="639">
        <v>5.7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473116</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66688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12210</v>
      </c>
      <c r="CS35" s="605"/>
      <c r="CT35" s="605"/>
      <c r="CU35" s="605"/>
      <c r="CV35" s="605"/>
      <c r="CW35" s="605"/>
      <c r="CX35" s="605"/>
      <c r="CY35" s="606"/>
      <c r="CZ35" s="589">
        <v>0.3</v>
      </c>
      <c r="DA35" s="607"/>
      <c r="DB35" s="607"/>
      <c r="DC35" s="608"/>
      <c r="DD35" s="592">
        <v>12210</v>
      </c>
      <c r="DE35" s="605"/>
      <c r="DF35" s="605"/>
      <c r="DG35" s="605"/>
      <c r="DH35" s="605"/>
      <c r="DI35" s="605"/>
      <c r="DJ35" s="605"/>
      <c r="DK35" s="606"/>
      <c r="DL35" s="592">
        <v>12210</v>
      </c>
      <c r="DM35" s="605"/>
      <c r="DN35" s="605"/>
      <c r="DO35" s="605"/>
      <c r="DP35" s="605"/>
      <c r="DQ35" s="605"/>
      <c r="DR35" s="605"/>
      <c r="DS35" s="605"/>
      <c r="DT35" s="605"/>
      <c r="DU35" s="605"/>
      <c r="DV35" s="606"/>
      <c r="DW35" s="609">
        <v>0.4</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4083428</v>
      </c>
      <c r="S36" s="627"/>
      <c r="T36" s="627"/>
      <c r="U36" s="627"/>
      <c r="V36" s="627"/>
      <c r="W36" s="627"/>
      <c r="X36" s="627"/>
      <c r="Y36" s="630"/>
      <c r="Z36" s="631">
        <v>100</v>
      </c>
      <c r="AA36" s="631"/>
      <c r="AB36" s="631"/>
      <c r="AC36" s="631"/>
      <c r="AD36" s="632">
        <v>2509427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180000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46609</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471174</v>
      </c>
      <c r="CS36" s="587"/>
      <c r="CT36" s="587"/>
      <c r="CU36" s="587"/>
      <c r="CV36" s="587"/>
      <c r="CW36" s="587"/>
      <c r="CX36" s="587"/>
      <c r="CY36" s="588"/>
      <c r="CZ36" s="589">
        <v>12.4</v>
      </c>
      <c r="DA36" s="607"/>
      <c r="DB36" s="607"/>
      <c r="DC36" s="608"/>
      <c r="DD36" s="592">
        <v>463044</v>
      </c>
      <c r="DE36" s="587"/>
      <c r="DF36" s="587"/>
      <c r="DG36" s="587"/>
      <c r="DH36" s="587"/>
      <c r="DI36" s="587"/>
      <c r="DJ36" s="587"/>
      <c r="DK36" s="588"/>
      <c r="DL36" s="592">
        <v>355041</v>
      </c>
      <c r="DM36" s="587"/>
      <c r="DN36" s="587"/>
      <c r="DO36" s="587"/>
      <c r="DP36" s="587"/>
      <c r="DQ36" s="587"/>
      <c r="DR36" s="587"/>
      <c r="DS36" s="587"/>
      <c r="DT36" s="587"/>
      <c r="DU36" s="587"/>
      <c r="DV36" s="588"/>
      <c r="DW36" s="609">
        <v>12.9</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30927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1286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221469</v>
      </c>
      <c r="CS37" s="605"/>
      <c r="CT37" s="605"/>
      <c r="CU37" s="605"/>
      <c r="CV37" s="605"/>
      <c r="CW37" s="605"/>
      <c r="CX37" s="605"/>
      <c r="CY37" s="606"/>
      <c r="CZ37" s="589">
        <v>5.8</v>
      </c>
      <c r="DA37" s="607"/>
      <c r="DB37" s="607"/>
      <c r="DC37" s="608"/>
      <c r="DD37" s="592">
        <v>220895</v>
      </c>
      <c r="DE37" s="605"/>
      <c r="DF37" s="605"/>
      <c r="DG37" s="605"/>
      <c r="DH37" s="605"/>
      <c r="DI37" s="605"/>
      <c r="DJ37" s="605"/>
      <c r="DK37" s="606"/>
      <c r="DL37" s="592">
        <v>188441</v>
      </c>
      <c r="DM37" s="605"/>
      <c r="DN37" s="605"/>
      <c r="DO37" s="605"/>
      <c r="DP37" s="605"/>
      <c r="DQ37" s="605"/>
      <c r="DR37" s="605"/>
      <c r="DS37" s="605"/>
      <c r="DT37" s="605"/>
      <c r="DU37" s="605"/>
      <c r="DV37" s="606"/>
      <c r="DW37" s="609">
        <v>6.9</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2834</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2486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470282</v>
      </c>
      <c r="CS38" s="587"/>
      <c r="CT38" s="587"/>
      <c r="CU38" s="587"/>
      <c r="CV38" s="587"/>
      <c r="CW38" s="587"/>
      <c r="CX38" s="587"/>
      <c r="CY38" s="588"/>
      <c r="CZ38" s="589">
        <v>12.4</v>
      </c>
      <c r="DA38" s="607"/>
      <c r="DB38" s="607"/>
      <c r="DC38" s="608"/>
      <c r="DD38" s="592">
        <v>438600</v>
      </c>
      <c r="DE38" s="587"/>
      <c r="DF38" s="587"/>
      <c r="DG38" s="587"/>
      <c r="DH38" s="587"/>
      <c r="DI38" s="587"/>
      <c r="DJ38" s="587"/>
      <c r="DK38" s="588"/>
      <c r="DL38" s="592">
        <v>365035</v>
      </c>
      <c r="DM38" s="587"/>
      <c r="DN38" s="587"/>
      <c r="DO38" s="587"/>
      <c r="DP38" s="587"/>
      <c r="DQ38" s="587"/>
      <c r="DR38" s="587"/>
      <c r="DS38" s="587"/>
      <c r="DT38" s="587"/>
      <c r="DU38" s="587"/>
      <c r="DV38" s="588"/>
      <c r="DW38" s="609">
        <v>13.3</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89386</v>
      </c>
      <c r="CS39" s="605"/>
      <c r="CT39" s="605"/>
      <c r="CU39" s="605"/>
      <c r="CV39" s="605"/>
      <c r="CW39" s="605"/>
      <c r="CX39" s="605"/>
      <c r="CY39" s="606"/>
      <c r="CZ39" s="589">
        <v>2.2999999999999998</v>
      </c>
      <c r="DA39" s="607"/>
      <c r="DB39" s="607"/>
      <c r="DC39" s="608"/>
      <c r="DD39" s="592">
        <v>85186</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59108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93</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3420</v>
      </c>
      <c r="CS40" s="587"/>
      <c r="CT40" s="587"/>
      <c r="CU40" s="587"/>
      <c r="CV40" s="587"/>
      <c r="CW40" s="587"/>
      <c r="CX40" s="587"/>
      <c r="CY40" s="588"/>
      <c r="CZ40" s="589">
        <v>0.1</v>
      </c>
      <c r="DA40" s="607"/>
      <c r="DB40" s="607"/>
      <c r="DC40" s="608"/>
      <c r="DD40" s="592">
        <v>60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200247</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876531</v>
      </c>
      <c r="CS42" s="587"/>
      <c r="CT42" s="587"/>
      <c r="CU42" s="587"/>
      <c r="CV42" s="587"/>
      <c r="CW42" s="587"/>
      <c r="CX42" s="587"/>
      <c r="CY42" s="588"/>
      <c r="CZ42" s="589">
        <v>23</v>
      </c>
      <c r="DA42" s="590"/>
      <c r="DB42" s="590"/>
      <c r="DC42" s="591"/>
      <c r="DD42" s="592">
        <v>538653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22082</v>
      </c>
      <c r="CS43" s="605"/>
      <c r="CT43" s="605"/>
      <c r="CU43" s="605"/>
      <c r="CV43" s="605"/>
      <c r="CW43" s="605"/>
      <c r="CX43" s="605"/>
      <c r="CY43" s="606"/>
      <c r="CZ43" s="589">
        <v>0.6</v>
      </c>
      <c r="DA43" s="607"/>
      <c r="DB43" s="607"/>
      <c r="DC43" s="608"/>
      <c r="DD43" s="592">
        <v>15654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876531</v>
      </c>
      <c r="CS44" s="587"/>
      <c r="CT44" s="587"/>
      <c r="CU44" s="587"/>
      <c r="CV44" s="587"/>
      <c r="CW44" s="587"/>
      <c r="CX44" s="587"/>
      <c r="CY44" s="588"/>
      <c r="CZ44" s="589">
        <v>23</v>
      </c>
      <c r="DA44" s="590"/>
      <c r="DB44" s="590"/>
      <c r="DC44" s="591"/>
      <c r="DD44" s="592">
        <v>538653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252314</v>
      </c>
      <c r="CS45" s="605"/>
      <c r="CT45" s="605"/>
      <c r="CU45" s="605"/>
      <c r="CV45" s="605"/>
      <c r="CW45" s="605"/>
      <c r="CX45" s="605"/>
      <c r="CY45" s="606"/>
      <c r="CZ45" s="589">
        <v>6.6</v>
      </c>
      <c r="DA45" s="607"/>
      <c r="DB45" s="607"/>
      <c r="DC45" s="608"/>
      <c r="DD45" s="592">
        <v>1028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616309</v>
      </c>
      <c r="CS46" s="587"/>
      <c r="CT46" s="587"/>
      <c r="CU46" s="587"/>
      <c r="CV46" s="587"/>
      <c r="CW46" s="587"/>
      <c r="CX46" s="587"/>
      <c r="CY46" s="588"/>
      <c r="CZ46" s="589">
        <v>16.2</v>
      </c>
      <c r="DA46" s="590"/>
      <c r="DB46" s="590"/>
      <c r="DC46" s="591"/>
      <c r="DD46" s="592">
        <v>529717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322</v>
      </c>
      <c r="CS47" s="605"/>
      <c r="CT47" s="605"/>
      <c r="CU47" s="605"/>
      <c r="CV47" s="605"/>
      <c r="CW47" s="605"/>
      <c r="CX47" s="605"/>
      <c r="CY47" s="606"/>
      <c r="CZ47" s="589" t="s">
        <v>322</v>
      </c>
      <c r="DA47" s="607"/>
      <c r="DB47" s="607"/>
      <c r="DC47" s="608"/>
      <c r="DD47" s="592" t="s">
        <v>322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3804455</v>
      </c>
      <c r="CS49" s="571"/>
      <c r="CT49" s="571"/>
      <c r="CU49" s="571"/>
      <c r="CV49" s="571"/>
      <c r="CW49" s="571"/>
      <c r="CX49" s="571"/>
      <c r="CY49" s="572"/>
      <c r="CZ49" s="573">
        <v>100</v>
      </c>
      <c r="DA49" s="574"/>
      <c r="DB49" s="574"/>
      <c r="DC49" s="575"/>
      <c r="DD49" s="576">
        <v>2883461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345</v>
      </c>
      <c r="DK2" s="1083"/>
      <c r="DL2" s="1083"/>
      <c r="DM2" s="1083"/>
      <c r="DN2" s="1083"/>
      <c r="DO2" s="1084"/>
      <c r="DP2" s="200"/>
      <c r="DQ2" s="1082" t="s">
        <v>346</v>
      </c>
      <c r="DR2" s="1083"/>
      <c r="DS2" s="1083"/>
      <c r="DT2" s="1083"/>
      <c r="DU2" s="1083"/>
      <c r="DV2" s="1083"/>
      <c r="DW2" s="1083"/>
      <c r="DX2" s="1083"/>
      <c r="DY2" s="1083"/>
      <c r="DZ2" s="108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085"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100" t="s">
        <v>363</v>
      </c>
      <c r="DH5" s="1101"/>
      <c r="DI5" s="1101"/>
      <c r="DJ5" s="1101"/>
      <c r="DK5" s="1102"/>
      <c r="DL5" s="1100" t="s">
        <v>364</v>
      </c>
      <c r="DM5" s="1101"/>
      <c r="DN5" s="1101"/>
      <c r="DO5" s="1101"/>
      <c r="DP5" s="1102"/>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86"/>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3"/>
      <c r="DH6" s="1104"/>
      <c r="DI6" s="1104"/>
      <c r="DJ6" s="1104"/>
      <c r="DK6" s="1105"/>
      <c r="DL6" s="1103"/>
      <c r="DM6" s="1104"/>
      <c r="DN6" s="1104"/>
      <c r="DO6" s="1104"/>
      <c r="DP6" s="1105"/>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106">
        <v>4069</v>
      </c>
      <c r="R7" s="1107"/>
      <c r="S7" s="1107"/>
      <c r="T7" s="1107"/>
      <c r="U7" s="1107"/>
      <c r="V7" s="1107">
        <v>3793</v>
      </c>
      <c r="W7" s="1107"/>
      <c r="X7" s="1107"/>
      <c r="Y7" s="1107"/>
      <c r="Z7" s="1107"/>
      <c r="AA7" s="1107">
        <v>276</v>
      </c>
      <c r="AB7" s="1107"/>
      <c r="AC7" s="1107"/>
      <c r="AD7" s="1107"/>
      <c r="AE7" s="1108"/>
      <c r="AF7" s="1109">
        <v>272</v>
      </c>
      <c r="AG7" s="1110"/>
      <c r="AH7" s="1110"/>
      <c r="AI7" s="1110"/>
      <c r="AJ7" s="1111"/>
      <c r="AK7" s="1093">
        <v>18</v>
      </c>
      <c r="AL7" s="1094"/>
      <c r="AM7" s="1094"/>
      <c r="AN7" s="1094"/>
      <c r="AO7" s="1094"/>
      <c r="AP7" s="1094">
        <v>2912</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545</v>
      </c>
      <c r="BT7" s="1098"/>
      <c r="BU7" s="1098"/>
      <c r="BV7" s="1098"/>
      <c r="BW7" s="1098"/>
      <c r="BX7" s="1098"/>
      <c r="BY7" s="1098"/>
      <c r="BZ7" s="1098"/>
      <c r="CA7" s="1098"/>
      <c r="CB7" s="1098"/>
      <c r="CC7" s="1098"/>
      <c r="CD7" s="1098"/>
      <c r="CE7" s="1098"/>
      <c r="CF7" s="1098"/>
      <c r="CG7" s="1099"/>
      <c r="CH7" s="1090">
        <v>0</v>
      </c>
      <c r="CI7" s="1091"/>
      <c r="CJ7" s="1091"/>
      <c r="CK7" s="1091"/>
      <c r="CL7" s="1092"/>
      <c r="CM7" s="1090">
        <v>330</v>
      </c>
      <c r="CN7" s="1091"/>
      <c r="CO7" s="1091"/>
      <c r="CP7" s="1091"/>
      <c r="CQ7" s="1092"/>
      <c r="CR7" s="1090">
        <v>5</v>
      </c>
      <c r="CS7" s="1091"/>
      <c r="CT7" s="1091"/>
      <c r="CU7" s="1091"/>
      <c r="CV7" s="1092"/>
      <c r="CW7" s="1090" t="s">
        <v>556</v>
      </c>
      <c r="CX7" s="1091"/>
      <c r="CY7" s="1091"/>
      <c r="CZ7" s="1091"/>
      <c r="DA7" s="1092"/>
      <c r="DB7" s="1090" t="s">
        <v>557</v>
      </c>
      <c r="DC7" s="1091"/>
      <c r="DD7" s="1091"/>
      <c r="DE7" s="1091"/>
      <c r="DF7" s="1092"/>
      <c r="DG7" s="1090">
        <v>550</v>
      </c>
      <c r="DH7" s="1091"/>
      <c r="DI7" s="1091"/>
      <c r="DJ7" s="1091"/>
      <c r="DK7" s="1092"/>
      <c r="DL7" s="1090" t="s">
        <v>558</v>
      </c>
      <c r="DM7" s="1091"/>
      <c r="DN7" s="1091"/>
      <c r="DO7" s="1091"/>
      <c r="DP7" s="1092"/>
      <c r="DQ7" s="1090" t="s">
        <v>557</v>
      </c>
      <c r="DR7" s="1091"/>
      <c r="DS7" s="1091"/>
      <c r="DT7" s="1091"/>
      <c r="DU7" s="1092"/>
      <c r="DV7" s="1087"/>
      <c r="DW7" s="1088"/>
      <c r="DX7" s="1088"/>
      <c r="DY7" s="1088"/>
      <c r="DZ7" s="1089"/>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15</v>
      </c>
      <c r="R8" s="1038"/>
      <c r="S8" s="1038"/>
      <c r="T8" s="1038"/>
      <c r="U8" s="1038"/>
      <c r="V8" s="1038">
        <v>12</v>
      </c>
      <c r="W8" s="1038"/>
      <c r="X8" s="1038"/>
      <c r="Y8" s="1038"/>
      <c r="Z8" s="1038"/>
      <c r="AA8" s="1038">
        <v>3</v>
      </c>
      <c r="AB8" s="1038"/>
      <c r="AC8" s="1038"/>
      <c r="AD8" s="1038"/>
      <c r="AE8" s="1039"/>
      <c r="AF8" s="1013">
        <v>3</v>
      </c>
      <c r="AG8" s="1014"/>
      <c r="AH8" s="1014"/>
      <c r="AI8" s="1014"/>
      <c r="AJ8" s="1015"/>
      <c r="AK8" s="1080" t="s">
        <v>557</v>
      </c>
      <c r="AL8" s="1081"/>
      <c r="AM8" s="1081"/>
      <c r="AN8" s="1081"/>
      <c r="AO8" s="1081"/>
      <c r="AP8" s="1081" t="s">
        <v>557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4083</v>
      </c>
      <c r="R23" s="1063"/>
      <c r="S23" s="1063"/>
      <c r="T23" s="1063"/>
      <c r="U23" s="1063"/>
      <c r="V23" s="1063">
        <v>3804</v>
      </c>
      <c r="W23" s="1063"/>
      <c r="X23" s="1063"/>
      <c r="Y23" s="1063"/>
      <c r="Z23" s="1063"/>
      <c r="AA23" s="1063">
        <v>279</v>
      </c>
      <c r="AB23" s="1063"/>
      <c r="AC23" s="1063"/>
      <c r="AD23" s="1063"/>
      <c r="AE23" s="1064"/>
      <c r="AF23" s="1065">
        <v>274</v>
      </c>
      <c r="AG23" s="1063"/>
      <c r="AH23" s="1063"/>
      <c r="AI23" s="1063"/>
      <c r="AJ23" s="1066"/>
      <c r="AK23" s="1067"/>
      <c r="AL23" s="1068"/>
      <c r="AM23" s="1068"/>
      <c r="AN23" s="1068"/>
      <c r="AO23" s="1068"/>
      <c r="AP23" s="1063">
        <f>SUM(AP7:AT22)</f>
        <v>2912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992</v>
      </c>
      <c r="R28" s="1048"/>
      <c r="S28" s="1048"/>
      <c r="T28" s="1048"/>
      <c r="U28" s="1048"/>
      <c r="V28" s="1048">
        <v>926</v>
      </c>
      <c r="W28" s="1048"/>
      <c r="X28" s="1048"/>
      <c r="Y28" s="1048"/>
      <c r="Z28" s="1048"/>
      <c r="AA28" s="1048">
        <v>67</v>
      </c>
      <c r="AB28" s="1048"/>
      <c r="AC28" s="1048"/>
      <c r="AD28" s="1048"/>
      <c r="AE28" s="1049"/>
      <c r="AF28" s="1050">
        <v>67</v>
      </c>
      <c r="AG28" s="1048"/>
      <c r="AH28" s="1048"/>
      <c r="AI28" s="1048"/>
      <c r="AJ28" s="1051"/>
      <c r="AK28" s="1052">
        <v>59</v>
      </c>
      <c r="AL28" s="1040"/>
      <c r="AM28" s="1040"/>
      <c r="AN28" s="1040"/>
      <c r="AO28" s="1040"/>
      <c r="AP28" s="1040" t="s">
        <v>557</v>
      </c>
      <c r="AQ28" s="1040"/>
      <c r="AR28" s="1040"/>
      <c r="AS28" s="1040"/>
      <c r="AT28" s="1040"/>
      <c r="AU28" s="1040" t="s">
        <v>557</v>
      </c>
      <c r="AV28" s="1040"/>
      <c r="AW28" s="1040"/>
      <c r="AX28" s="1040"/>
      <c r="AY28" s="1040"/>
      <c r="AZ28" s="1041" t="s">
        <v>547</v>
      </c>
      <c r="BA28" s="1041"/>
      <c r="BB28" s="1041"/>
      <c r="BC28" s="1041"/>
      <c r="BD28" s="1041"/>
      <c r="BE28" s="1042" t="s">
        <v>546</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65</v>
      </c>
      <c r="R29" s="1038"/>
      <c r="S29" s="1038"/>
      <c r="T29" s="1038"/>
      <c r="U29" s="1038"/>
      <c r="V29" s="1038">
        <v>65</v>
      </c>
      <c r="W29" s="1038"/>
      <c r="X29" s="1038"/>
      <c r="Y29" s="1038"/>
      <c r="Z29" s="1038"/>
      <c r="AA29" s="1038">
        <v>0</v>
      </c>
      <c r="AB29" s="1038"/>
      <c r="AC29" s="1038"/>
      <c r="AD29" s="1038"/>
      <c r="AE29" s="1039"/>
      <c r="AF29" s="1013">
        <v>0</v>
      </c>
      <c r="AG29" s="1014"/>
      <c r="AH29" s="1014"/>
      <c r="AI29" s="1014"/>
      <c r="AJ29" s="1015"/>
      <c r="AK29" s="974">
        <v>23</v>
      </c>
      <c r="AL29" s="965"/>
      <c r="AM29" s="965"/>
      <c r="AN29" s="965"/>
      <c r="AO29" s="965"/>
      <c r="AP29" s="965" t="s">
        <v>557</v>
      </c>
      <c r="AQ29" s="965"/>
      <c r="AR29" s="965"/>
      <c r="AS29" s="965"/>
      <c r="AT29" s="965"/>
      <c r="AU29" s="965" t="s">
        <v>557</v>
      </c>
      <c r="AV29" s="965"/>
      <c r="AW29" s="965"/>
      <c r="AX29" s="965"/>
      <c r="AY29" s="965"/>
      <c r="AZ29" s="1036" t="s">
        <v>548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136</v>
      </c>
      <c r="R30" s="1038"/>
      <c r="S30" s="1038"/>
      <c r="T30" s="1038"/>
      <c r="U30" s="1038"/>
      <c r="V30" s="1038">
        <v>108</v>
      </c>
      <c r="W30" s="1038"/>
      <c r="X30" s="1038"/>
      <c r="Y30" s="1038"/>
      <c r="Z30" s="1038"/>
      <c r="AA30" s="1038">
        <v>28</v>
      </c>
      <c r="AB30" s="1038"/>
      <c r="AC30" s="1038"/>
      <c r="AD30" s="1038"/>
      <c r="AE30" s="1039"/>
      <c r="AF30" s="1013">
        <v>335</v>
      </c>
      <c r="AG30" s="1014"/>
      <c r="AH30" s="1014"/>
      <c r="AI30" s="1014"/>
      <c r="AJ30" s="1015"/>
      <c r="AK30" s="974">
        <v>2</v>
      </c>
      <c r="AL30" s="965"/>
      <c r="AM30" s="965"/>
      <c r="AN30" s="965"/>
      <c r="AO30" s="965"/>
      <c r="AP30" s="965">
        <v>439</v>
      </c>
      <c r="AQ30" s="965"/>
      <c r="AR30" s="965"/>
      <c r="AS30" s="965"/>
      <c r="AT30" s="965"/>
      <c r="AU30" s="965">
        <v>7</v>
      </c>
      <c r="AV30" s="965"/>
      <c r="AW30" s="965"/>
      <c r="AX30" s="965"/>
      <c r="AY30" s="965"/>
      <c r="AZ30" s="1036" t="s">
        <v>549</v>
      </c>
      <c r="BA30" s="1036"/>
      <c r="BB30" s="1036"/>
      <c r="BC30" s="1036"/>
      <c r="BD30" s="1036"/>
      <c r="BE30" s="1026" t="s">
        <v>384</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625</v>
      </c>
      <c r="R31" s="1038"/>
      <c r="S31" s="1038"/>
      <c r="T31" s="1038"/>
      <c r="U31" s="1038"/>
      <c r="V31" s="1038">
        <v>617</v>
      </c>
      <c r="W31" s="1038"/>
      <c r="X31" s="1038"/>
      <c r="Y31" s="1038"/>
      <c r="Z31" s="1038"/>
      <c r="AA31" s="1038">
        <v>8</v>
      </c>
      <c r="AB31" s="1038"/>
      <c r="AC31" s="1038"/>
      <c r="AD31" s="1038"/>
      <c r="AE31" s="1039"/>
      <c r="AF31" s="1013">
        <v>8</v>
      </c>
      <c r="AG31" s="1014"/>
      <c r="AH31" s="1014"/>
      <c r="AI31" s="1014"/>
      <c r="AJ31" s="1015"/>
      <c r="AK31" s="974">
        <v>180</v>
      </c>
      <c r="AL31" s="965"/>
      <c r="AM31" s="965"/>
      <c r="AN31" s="965"/>
      <c r="AO31" s="965"/>
      <c r="AP31" s="965">
        <v>3660</v>
      </c>
      <c r="AQ31" s="965"/>
      <c r="AR31" s="965"/>
      <c r="AS31" s="965"/>
      <c r="AT31" s="965"/>
      <c r="AU31" s="965">
        <v>3147</v>
      </c>
      <c r="AV31" s="965"/>
      <c r="AW31" s="965"/>
      <c r="AX31" s="965"/>
      <c r="AY31" s="965"/>
      <c r="AZ31" s="1036" t="s">
        <v>549</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f>SUM(AF28:AJ62)</f>
        <v>410</v>
      </c>
      <c r="AG63" s="953"/>
      <c r="AH63" s="953"/>
      <c r="AI63" s="953"/>
      <c r="AJ63" s="1024"/>
      <c r="AK63" s="1025"/>
      <c r="AL63" s="957"/>
      <c r="AM63" s="957"/>
      <c r="AN63" s="957"/>
      <c r="AO63" s="957"/>
      <c r="AP63" s="953">
        <f>SUM(AP28:AT62)</f>
        <v>4099</v>
      </c>
      <c r="AQ63" s="953"/>
      <c r="AR63" s="953"/>
      <c r="AS63" s="953"/>
      <c r="AT63" s="953"/>
      <c r="AU63" s="953">
        <f>SUM(AU28:AY62)</f>
        <v>3154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390</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6" t="s">
        <v>532</v>
      </c>
      <c r="C68" s="977"/>
      <c r="D68" s="977"/>
      <c r="E68" s="977"/>
      <c r="F68" s="977"/>
      <c r="G68" s="977"/>
      <c r="H68" s="977"/>
      <c r="I68" s="977"/>
      <c r="J68" s="977"/>
      <c r="K68" s="977"/>
      <c r="L68" s="977"/>
      <c r="M68" s="977"/>
      <c r="N68" s="977"/>
      <c r="O68" s="977"/>
      <c r="P68" s="978"/>
      <c r="Q68" s="982">
        <v>2032</v>
      </c>
      <c r="R68" s="979"/>
      <c r="S68" s="979"/>
      <c r="T68" s="979"/>
      <c r="U68" s="979"/>
      <c r="V68" s="979">
        <v>1690</v>
      </c>
      <c r="W68" s="979"/>
      <c r="X68" s="979"/>
      <c r="Y68" s="979"/>
      <c r="Z68" s="979"/>
      <c r="AA68" s="979">
        <v>342</v>
      </c>
      <c r="AB68" s="979"/>
      <c r="AC68" s="979"/>
      <c r="AD68" s="979"/>
      <c r="AE68" s="979"/>
      <c r="AF68" s="979">
        <v>29</v>
      </c>
      <c r="AG68" s="979"/>
      <c r="AH68" s="979"/>
      <c r="AI68" s="979"/>
      <c r="AJ68" s="979"/>
      <c r="AK68" s="979">
        <v>444</v>
      </c>
      <c r="AL68" s="979"/>
      <c r="AM68" s="979"/>
      <c r="AN68" s="979"/>
      <c r="AO68" s="979"/>
      <c r="AP68" s="979">
        <v>1216</v>
      </c>
      <c r="AQ68" s="979"/>
      <c r="AR68" s="979"/>
      <c r="AS68" s="979"/>
      <c r="AT68" s="979"/>
      <c r="AU68" s="979">
        <v>45</v>
      </c>
      <c r="AV68" s="979"/>
      <c r="AW68" s="979"/>
      <c r="AX68" s="979"/>
      <c r="AY68" s="979"/>
      <c r="AZ68" s="980" t="s">
        <v>550</v>
      </c>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533</v>
      </c>
      <c r="C69" s="969"/>
      <c r="D69" s="969"/>
      <c r="E69" s="969"/>
      <c r="F69" s="969"/>
      <c r="G69" s="969"/>
      <c r="H69" s="969"/>
      <c r="I69" s="969"/>
      <c r="J69" s="969"/>
      <c r="K69" s="969"/>
      <c r="L69" s="969"/>
      <c r="M69" s="969"/>
      <c r="N69" s="969"/>
      <c r="O69" s="969"/>
      <c r="P69" s="970"/>
      <c r="Q69" s="971">
        <v>2546</v>
      </c>
      <c r="R69" s="965"/>
      <c r="S69" s="965"/>
      <c r="T69" s="965"/>
      <c r="U69" s="965"/>
      <c r="V69" s="965">
        <v>2315</v>
      </c>
      <c r="W69" s="965"/>
      <c r="X69" s="965"/>
      <c r="Y69" s="965"/>
      <c r="Z69" s="965"/>
      <c r="AA69" s="965">
        <v>231</v>
      </c>
      <c r="AB69" s="965"/>
      <c r="AC69" s="965"/>
      <c r="AD69" s="965"/>
      <c r="AE69" s="965"/>
      <c r="AF69" s="965">
        <v>150</v>
      </c>
      <c r="AG69" s="965"/>
      <c r="AH69" s="965"/>
      <c r="AI69" s="965"/>
      <c r="AJ69" s="965"/>
      <c r="AK69" s="965">
        <v>228</v>
      </c>
      <c r="AL69" s="965"/>
      <c r="AM69" s="965"/>
      <c r="AN69" s="965"/>
      <c r="AO69" s="965"/>
      <c r="AP69" s="965">
        <v>563</v>
      </c>
      <c r="AQ69" s="965"/>
      <c r="AR69" s="965"/>
      <c r="AS69" s="965"/>
      <c r="AT69" s="965"/>
      <c r="AU69" s="965">
        <v>26</v>
      </c>
      <c r="AV69" s="965"/>
      <c r="AW69" s="965"/>
      <c r="AX69" s="965"/>
      <c r="AY69" s="965"/>
      <c r="AZ69" s="966" t="s">
        <v>551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534</v>
      </c>
      <c r="C70" s="969"/>
      <c r="D70" s="969"/>
      <c r="E70" s="969"/>
      <c r="F70" s="969"/>
      <c r="G70" s="969"/>
      <c r="H70" s="969"/>
      <c r="I70" s="969"/>
      <c r="J70" s="969"/>
      <c r="K70" s="969"/>
      <c r="L70" s="969"/>
      <c r="M70" s="969"/>
      <c r="N70" s="969"/>
      <c r="O70" s="969"/>
      <c r="P70" s="970"/>
      <c r="Q70" s="971">
        <v>925</v>
      </c>
      <c r="R70" s="965"/>
      <c r="S70" s="965"/>
      <c r="T70" s="965"/>
      <c r="U70" s="965"/>
      <c r="V70" s="965">
        <v>812</v>
      </c>
      <c r="W70" s="965"/>
      <c r="X70" s="965"/>
      <c r="Y70" s="965"/>
      <c r="Z70" s="965"/>
      <c r="AA70" s="965">
        <v>112</v>
      </c>
      <c r="AB70" s="965"/>
      <c r="AC70" s="965"/>
      <c r="AD70" s="965"/>
      <c r="AE70" s="965"/>
      <c r="AF70" s="965">
        <v>112</v>
      </c>
      <c r="AG70" s="965"/>
      <c r="AH70" s="965"/>
      <c r="AI70" s="965"/>
      <c r="AJ70" s="965"/>
      <c r="AK70" s="965" t="s">
        <v>557</v>
      </c>
      <c r="AL70" s="965"/>
      <c r="AM70" s="965"/>
      <c r="AN70" s="965"/>
      <c r="AO70" s="965"/>
      <c r="AP70" s="965">
        <v>500</v>
      </c>
      <c r="AQ70" s="965"/>
      <c r="AR70" s="965"/>
      <c r="AS70" s="965"/>
      <c r="AT70" s="965"/>
      <c r="AU70" s="965">
        <v>25</v>
      </c>
      <c r="AV70" s="965"/>
      <c r="AW70" s="965"/>
      <c r="AX70" s="965"/>
      <c r="AY70" s="965"/>
      <c r="AZ70" s="966" t="s">
        <v>557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535</v>
      </c>
      <c r="C71" s="969"/>
      <c r="D71" s="969"/>
      <c r="E71" s="969"/>
      <c r="F71" s="969"/>
      <c r="G71" s="969"/>
      <c r="H71" s="969"/>
      <c r="I71" s="969"/>
      <c r="J71" s="969"/>
      <c r="K71" s="969"/>
      <c r="L71" s="969"/>
      <c r="M71" s="969"/>
      <c r="N71" s="969"/>
      <c r="O71" s="969"/>
      <c r="P71" s="970"/>
      <c r="Q71" s="971">
        <v>658</v>
      </c>
      <c r="R71" s="965"/>
      <c r="S71" s="965"/>
      <c r="T71" s="965"/>
      <c r="U71" s="965"/>
      <c r="V71" s="965">
        <v>597</v>
      </c>
      <c r="W71" s="965"/>
      <c r="X71" s="965"/>
      <c r="Y71" s="965"/>
      <c r="Z71" s="965"/>
      <c r="AA71" s="965">
        <v>61</v>
      </c>
      <c r="AB71" s="965"/>
      <c r="AC71" s="965"/>
      <c r="AD71" s="965"/>
      <c r="AE71" s="965"/>
      <c r="AF71" s="965">
        <v>61</v>
      </c>
      <c r="AG71" s="965"/>
      <c r="AH71" s="965"/>
      <c r="AI71" s="965"/>
      <c r="AJ71" s="965"/>
      <c r="AK71" s="965">
        <v>50</v>
      </c>
      <c r="AL71" s="965"/>
      <c r="AM71" s="965"/>
      <c r="AN71" s="965"/>
      <c r="AO71" s="965"/>
      <c r="AP71" s="965">
        <v>74</v>
      </c>
      <c r="AQ71" s="965"/>
      <c r="AR71" s="965"/>
      <c r="AS71" s="965"/>
      <c r="AT71" s="965"/>
      <c r="AU71" s="965">
        <v>3</v>
      </c>
      <c r="AV71" s="965"/>
      <c r="AW71" s="965"/>
      <c r="AX71" s="965"/>
      <c r="AY71" s="965"/>
      <c r="AZ71" s="966" t="s">
        <v>552</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536</v>
      </c>
      <c r="C72" s="969"/>
      <c r="D72" s="969"/>
      <c r="E72" s="969"/>
      <c r="F72" s="969"/>
      <c r="G72" s="969"/>
      <c r="H72" s="969"/>
      <c r="I72" s="969"/>
      <c r="J72" s="969"/>
      <c r="K72" s="969"/>
      <c r="L72" s="969"/>
      <c r="M72" s="969"/>
      <c r="N72" s="969"/>
      <c r="O72" s="969"/>
      <c r="P72" s="970"/>
      <c r="Q72" s="971">
        <v>411</v>
      </c>
      <c r="R72" s="965"/>
      <c r="S72" s="965"/>
      <c r="T72" s="965"/>
      <c r="U72" s="965"/>
      <c r="V72" s="965">
        <v>410</v>
      </c>
      <c r="W72" s="965"/>
      <c r="X72" s="965"/>
      <c r="Y72" s="965"/>
      <c r="Z72" s="965"/>
      <c r="AA72" s="965">
        <v>1</v>
      </c>
      <c r="AB72" s="965"/>
      <c r="AC72" s="965"/>
      <c r="AD72" s="965"/>
      <c r="AE72" s="965"/>
      <c r="AF72" s="965">
        <v>1</v>
      </c>
      <c r="AG72" s="965"/>
      <c r="AH72" s="965"/>
      <c r="AI72" s="965"/>
      <c r="AJ72" s="965"/>
      <c r="AK72" s="965">
        <v>93</v>
      </c>
      <c r="AL72" s="965"/>
      <c r="AM72" s="965"/>
      <c r="AN72" s="965"/>
      <c r="AO72" s="965"/>
      <c r="AP72" s="965">
        <v>54</v>
      </c>
      <c r="AQ72" s="965"/>
      <c r="AR72" s="965"/>
      <c r="AS72" s="965"/>
      <c r="AT72" s="965"/>
      <c r="AU72" s="965">
        <v>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537</v>
      </c>
      <c r="C73" s="969"/>
      <c r="D73" s="969"/>
      <c r="E73" s="969"/>
      <c r="F73" s="969"/>
      <c r="G73" s="969"/>
      <c r="H73" s="969"/>
      <c r="I73" s="969"/>
      <c r="J73" s="969"/>
      <c r="K73" s="969"/>
      <c r="L73" s="969"/>
      <c r="M73" s="969"/>
      <c r="N73" s="969"/>
      <c r="O73" s="969"/>
      <c r="P73" s="970"/>
      <c r="Q73" s="971">
        <v>97</v>
      </c>
      <c r="R73" s="965"/>
      <c r="S73" s="965"/>
      <c r="T73" s="965"/>
      <c r="U73" s="965"/>
      <c r="V73" s="965">
        <v>81</v>
      </c>
      <c r="W73" s="965"/>
      <c r="X73" s="965"/>
      <c r="Y73" s="965"/>
      <c r="Z73" s="965"/>
      <c r="AA73" s="965">
        <v>16</v>
      </c>
      <c r="AB73" s="965"/>
      <c r="AC73" s="965"/>
      <c r="AD73" s="965"/>
      <c r="AE73" s="965"/>
      <c r="AF73" s="965">
        <v>16</v>
      </c>
      <c r="AG73" s="965"/>
      <c r="AH73" s="965"/>
      <c r="AI73" s="965"/>
      <c r="AJ73" s="965"/>
      <c r="AK73" s="965">
        <v>4</v>
      </c>
      <c r="AL73" s="965"/>
      <c r="AM73" s="965"/>
      <c r="AN73" s="965"/>
      <c r="AO73" s="965"/>
      <c r="AP73" s="965" t="s">
        <v>557</v>
      </c>
      <c r="AQ73" s="965"/>
      <c r="AR73" s="965"/>
      <c r="AS73" s="965"/>
      <c r="AT73" s="965"/>
      <c r="AU73" s="965" t="s">
        <v>557</v>
      </c>
      <c r="AV73" s="965"/>
      <c r="AW73" s="965"/>
      <c r="AX73" s="965"/>
      <c r="AY73" s="965"/>
      <c r="AZ73" s="966" t="s">
        <v>553</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538</v>
      </c>
      <c r="C74" s="969"/>
      <c r="D74" s="969"/>
      <c r="E74" s="969"/>
      <c r="F74" s="969"/>
      <c r="G74" s="969"/>
      <c r="H74" s="969"/>
      <c r="I74" s="969"/>
      <c r="J74" s="969"/>
      <c r="K74" s="969"/>
      <c r="L74" s="969"/>
      <c r="M74" s="969"/>
      <c r="N74" s="969"/>
      <c r="O74" s="969"/>
      <c r="P74" s="970"/>
      <c r="Q74" s="971">
        <v>2</v>
      </c>
      <c r="R74" s="965"/>
      <c r="S74" s="965"/>
      <c r="T74" s="965"/>
      <c r="U74" s="965"/>
      <c r="V74" s="965">
        <v>2</v>
      </c>
      <c r="W74" s="965"/>
      <c r="X74" s="965"/>
      <c r="Y74" s="965"/>
      <c r="Z74" s="965"/>
      <c r="AA74" s="965">
        <v>0</v>
      </c>
      <c r="AB74" s="965"/>
      <c r="AC74" s="965"/>
      <c r="AD74" s="965"/>
      <c r="AE74" s="965"/>
      <c r="AF74" s="965">
        <v>0</v>
      </c>
      <c r="AG74" s="965"/>
      <c r="AH74" s="965"/>
      <c r="AI74" s="965"/>
      <c r="AJ74" s="965"/>
      <c r="AK74" s="965" t="s">
        <v>557</v>
      </c>
      <c r="AL74" s="965"/>
      <c r="AM74" s="965"/>
      <c r="AN74" s="965"/>
      <c r="AO74" s="965"/>
      <c r="AP74" s="965" t="s">
        <v>557</v>
      </c>
      <c r="AQ74" s="965"/>
      <c r="AR74" s="965"/>
      <c r="AS74" s="965"/>
      <c r="AT74" s="965"/>
      <c r="AU74" s="965" t="s">
        <v>557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539</v>
      </c>
      <c r="C75" s="969"/>
      <c r="D75" s="969"/>
      <c r="E75" s="969"/>
      <c r="F75" s="969"/>
      <c r="G75" s="969"/>
      <c r="H75" s="969"/>
      <c r="I75" s="969"/>
      <c r="J75" s="969"/>
      <c r="K75" s="969"/>
      <c r="L75" s="969"/>
      <c r="M75" s="969"/>
      <c r="N75" s="969"/>
      <c r="O75" s="969"/>
      <c r="P75" s="970"/>
      <c r="Q75" s="972">
        <v>2920</v>
      </c>
      <c r="R75" s="973"/>
      <c r="S75" s="973"/>
      <c r="T75" s="973"/>
      <c r="U75" s="974"/>
      <c r="V75" s="975">
        <v>2885</v>
      </c>
      <c r="W75" s="973"/>
      <c r="X75" s="973"/>
      <c r="Y75" s="973"/>
      <c r="Z75" s="974"/>
      <c r="AA75" s="975">
        <v>35</v>
      </c>
      <c r="AB75" s="973"/>
      <c r="AC75" s="973"/>
      <c r="AD75" s="973"/>
      <c r="AE75" s="974"/>
      <c r="AF75" s="975">
        <v>35</v>
      </c>
      <c r="AG75" s="973"/>
      <c r="AH75" s="973"/>
      <c r="AI75" s="973"/>
      <c r="AJ75" s="974"/>
      <c r="AK75" s="975" t="s">
        <v>558</v>
      </c>
      <c r="AL75" s="973"/>
      <c r="AM75" s="973"/>
      <c r="AN75" s="973"/>
      <c r="AO75" s="974"/>
      <c r="AP75" s="975">
        <v>7</v>
      </c>
      <c r="AQ75" s="973"/>
      <c r="AR75" s="973"/>
      <c r="AS75" s="973"/>
      <c r="AT75" s="974"/>
      <c r="AU75" s="975">
        <v>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540</v>
      </c>
      <c r="C76" s="969"/>
      <c r="D76" s="969"/>
      <c r="E76" s="969"/>
      <c r="F76" s="969"/>
      <c r="G76" s="969"/>
      <c r="H76" s="969"/>
      <c r="I76" s="969"/>
      <c r="J76" s="969"/>
      <c r="K76" s="969"/>
      <c r="L76" s="969"/>
      <c r="M76" s="969"/>
      <c r="N76" s="969"/>
      <c r="O76" s="969"/>
      <c r="P76" s="970"/>
      <c r="Q76" s="972">
        <v>69</v>
      </c>
      <c r="R76" s="973"/>
      <c r="S76" s="973"/>
      <c r="T76" s="973"/>
      <c r="U76" s="974"/>
      <c r="V76" s="975">
        <v>64</v>
      </c>
      <c r="W76" s="973"/>
      <c r="X76" s="973"/>
      <c r="Y76" s="973"/>
      <c r="Z76" s="974"/>
      <c r="AA76" s="975">
        <v>4</v>
      </c>
      <c r="AB76" s="973"/>
      <c r="AC76" s="973"/>
      <c r="AD76" s="973"/>
      <c r="AE76" s="974"/>
      <c r="AF76" s="975">
        <v>4</v>
      </c>
      <c r="AG76" s="973"/>
      <c r="AH76" s="973"/>
      <c r="AI76" s="973"/>
      <c r="AJ76" s="974"/>
      <c r="AK76" s="975" t="s">
        <v>557</v>
      </c>
      <c r="AL76" s="973"/>
      <c r="AM76" s="973"/>
      <c r="AN76" s="973"/>
      <c r="AO76" s="974"/>
      <c r="AP76" s="975" t="s">
        <v>557</v>
      </c>
      <c r="AQ76" s="973"/>
      <c r="AR76" s="973"/>
      <c r="AS76" s="973"/>
      <c r="AT76" s="974"/>
      <c r="AU76" s="975" t="s">
        <v>557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541</v>
      </c>
      <c r="C77" s="969"/>
      <c r="D77" s="969"/>
      <c r="E77" s="969"/>
      <c r="F77" s="969"/>
      <c r="G77" s="969"/>
      <c r="H77" s="969"/>
      <c r="I77" s="969"/>
      <c r="J77" s="969"/>
      <c r="K77" s="969"/>
      <c r="L77" s="969"/>
      <c r="M77" s="969"/>
      <c r="N77" s="969"/>
      <c r="O77" s="969"/>
      <c r="P77" s="970"/>
      <c r="Q77" s="972">
        <v>10474</v>
      </c>
      <c r="R77" s="973"/>
      <c r="S77" s="973"/>
      <c r="T77" s="973"/>
      <c r="U77" s="974"/>
      <c r="V77" s="975">
        <v>10424</v>
      </c>
      <c r="W77" s="973"/>
      <c r="X77" s="973"/>
      <c r="Y77" s="973"/>
      <c r="Z77" s="974"/>
      <c r="AA77" s="975">
        <v>50</v>
      </c>
      <c r="AB77" s="973"/>
      <c r="AC77" s="973"/>
      <c r="AD77" s="973"/>
      <c r="AE77" s="974"/>
      <c r="AF77" s="975">
        <v>50</v>
      </c>
      <c r="AG77" s="973"/>
      <c r="AH77" s="973"/>
      <c r="AI77" s="973"/>
      <c r="AJ77" s="974"/>
      <c r="AK77" s="975">
        <v>2200</v>
      </c>
      <c r="AL77" s="973"/>
      <c r="AM77" s="973"/>
      <c r="AN77" s="973"/>
      <c r="AO77" s="974"/>
      <c r="AP77" s="975" t="s">
        <v>557</v>
      </c>
      <c r="AQ77" s="973"/>
      <c r="AR77" s="973"/>
      <c r="AS77" s="973"/>
      <c r="AT77" s="974"/>
      <c r="AU77" s="975" t="s">
        <v>557</v>
      </c>
      <c r="AV77" s="973"/>
      <c r="AW77" s="973"/>
      <c r="AX77" s="973"/>
      <c r="AY77" s="974"/>
      <c r="AZ77" s="966" t="s">
        <v>554</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542</v>
      </c>
      <c r="C78" s="969"/>
      <c r="D78" s="969"/>
      <c r="E78" s="969"/>
      <c r="F78" s="969"/>
      <c r="G78" s="969"/>
      <c r="H78" s="969"/>
      <c r="I78" s="969"/>
      <c r="J78" s="969"/>
      <c r="K78" s="969"/>
      <c r="L78" s="969"/>
      <c r="M78" s="969"/>
      <c r="N78" s="969"/>
      <c r="O78" s="969"/>
      <c r="P78" s="970"/>
      <c r="Q78" s="971">
        <v>250</v>
      </c>
      <c r="R78" s="965"/>
      <c r="S78" s="965"/>
      <c r="T78" s="965"/>
      <c r="U78" s="965"/>
      <c r="V78" s="965">
        <v>213</v>
      </c>
      <c r="W78" s="965"/>
      <c r="X78" s="965"/>
      <c r="Y78" s="965"/>
      <c r="Z78" s="965"/>
      <c r="AA78" s="965">
        <v>37</v>
      </c>
      <c r="AB78" s="965"/>
      <c r="AC78" s="965"/>
      <c r="AD78" s="965"/>
      <c r="AE78" s="965"/>
      <c r="AF78" s="965">
        <v>37</v>
      </c>
      <c r="AG78" s="965"/>
      <c r="AH78" s="965"/>
      <c r="AI78" s="965"/>
      <c r="AJ78" s="965"/>
      <c r="AK78" s="965" t="s">
        <v>557</v>
      </c>
      <c r="AL78" s="965"/>
      <c r="AM78" s="965"/>
      <c r="AN78" s="965"/>
      <c r="AO78" s="965"/>
      <c r="AP78" s="965" t="s">
        <v>557</v>
      </c>
      <c r="AQ78" s="965"/>
      <c r="AR78" s="965"/>
      <c r="AS78" s="965"/>
      <c r="AT78" s="965"/>
      <c r="AU78" s="965" t="s">
        <v>557</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543</v>
      </c>
      <c r="C79" s="969"/>
      <c r="D79" s="969"/>
      <c r="E79" s="969"/>
      <c r="F79" s="969"/>
      <c r="G79" s="969"/>
      <c r="H79" s="969"/>
      <c r="I79" s="969"/>
      <c r="J79" s="969"/>
      <c r="K79" s="969"/>
      <c r="L79" s="969"/>
      <c r="M79" s="969"/>
      <c r="N79" s="969"/>
      <c r="O79" s="969"/>
      <c r="P79" s="970"/>
      <c r="Q79" s="971">
        <v>224498</v>
      </c>
      <c r="R79" s="965"/>
      <c r="S79" s="965"/>
      <c r="T79" s="965"/>
      <c r="U79" s="965"/>
      <c r="V79" s="965">
        <v>216268</v>
      </c>
      <c r="W79" s="965"/>
      <c r="X79" s="965"/>
      <c r="Y79" s="965"/>
      <c r="Z79" s="965"/>
      <c r="AA79" s="965">
        <v>8230</v>
      </c>
      <c r="AB79" s="965"/>
      <c r="AC79" s="965"/>
      <c r="AD79" s="965"/>
      <c r="AE79" s="965"/>
      <c r="AF79" s="965">
        <v>8230</v>
      </c>
      <c r="AG79" s="965"/>
      <c r="AH79" s="965"/>
      <c r="AI79" s="965"/>
      <c r="AJ79" s="965"/>
      <c r="AK79" s="965">
        <v>1320</v>
      </c>
      <c r="AL79" s="965"/>
      <c r="AM79" s="965"/>
      <c r="AN79" s="965"/>
      <c r="AO79" s="965"/>
      <c r="AP79" s="965" t="s">
        <v>557</v>
      </c>
      <c r="AQ79" s="965"/>
      <c r="AR79" s="965"/>
      <c r="AS79" s="965"/>
      <c r="AT79" s="965"/>
      <c r="AU79" s="965" t="s">
        <v>557</v>
      </c>
      <c r="AV79" s="965"/>
      <c r="AW79" s="965"/>
      <c r="AX79" s="965"/>
      <c r="AY79" s="965"/>
      <c r="AZ79" s="966" t="s">
        <v>555</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544</v>
      </c>
      <c r="C80" s="969"/>
      <c r="D80" s="969"/>
      <c r="E80" s="969"/>
      <c r="F80" s="969"/>
      <c r="G80" s="969"/>
      <c r="H80" s="969"/>
      <c r="I80" s="969"/>
      <c r="J80" s="969"/>
      <c r="K80" s="969"/>
      <c r="L80" s="969"/>
      <c r="M80" s="969"/>
      <c r="N80" s="969"/>
      <c r="O80" s="969"/>
      <c r="P80" s="970"/>
      <c r="Q80" s="971">
        <v>50</v>
      </c>
      <c r="R80" s="965"/>
      <c r="S80" s="965"/>
      <c r="T80" s="965"/>
      <c r="U80" s="965"/>
      <c r="V80" s="965">
        <v>42</v>
      </c>
      <c r="W80" s="965"/>
      <c r="X80" s="965"/>
      <c r="Y80" s="965"/>
      <c r="Z80" s="965"/>
      <c r="AA80" s="965">
        <v>9</v>
      </c>
      <c r="AB80" s="965"/>
      <c r="AC80" s="965"/>
      <c r="AD80" s="965"/>
      <c r="AE80" s="965"/>
      <c r="AF80" s="965">
        <v>9</v>
      </c>
      <c r="AG80" s="965"/>
      <c r="AH80" s="965"/>
      <c r="AI80" s="965"/>
      <c r="AJ80" s="965"/>
      <c r="AK80" s="965" t="s">
        <v>557</v>
      </c>
      <c r="AL80" s="965"/>
      <c r="AM80" s="965"/>
      <c r="AN80" s="965"/>
      <c r="AO80" s="965"/>
      <c r="AP80" s="965" t="s">
        <v>557</v>
      </c>
      <c r="AQ80" s="965"/>
      <c r="AR80" s="965"/>
      <c r="AS80" s="965"/>
      <c r="AT80" s="965"/>
      <c r="AU80" s="965" t="s">
        <v>557</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SUM(AF68:AJ80)</f>
        <v>8734</v>
      </c>
      <c r="AG88" s="953"/>
      <c r="AH88" s="953"/>
      <c r="AI88" s="953"/>
      <c r="AJ88" s="953"/>
      <c r="AK88" s="957"/>
      <c r="AL88" s="957"/>
      <c r="AM88" s="957"/>
      <c r="AN88" s="957"/>
      <c r="AO88" s="957"/>
      <c r="AP88" s="953">
        <f>SUM(AP68:AT80)</f>
        <v>2414</v>
      </c>
      <c r="AQ88" s="953"/>
      <c r="AR88" s="953"/>
      <c r="AS88" s="953"/>
      <c r="AT88" s="953"/>
      <c r="AU88" s="953">
        <f>SUM(AU68:AY80)</f>
        <v>105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557</v>
      </c>
      <c r="CX102" s="945"/>
      <c r="CY102" s="945"/>
      <c r="CZ102" s="945"/>
      <c r="DA102" s="946"/>
      <c r="DB102" s="944" t="s">
        <v>557</v>
      </c>
      <c r="DC102" s="945"/>
      <c r="DD102" s="945"/>
      <c r="DE102" s="945"/>
      <c r="DF102" s="946"/>
      <c r="DG102" s="944">
        <v>550</v>
      </c>
      <c r="DH102" s="945"/>
      <c r="DI102" s="945"/>
      <c r="DJ102" s="945"/>
      <c r="DK102" s="946"/>
      <c r="DL102" s="944" t="s">
        <v>558</v>
      </c>
      <c r="DM102" s="945"/>
      <c r="DN102" s="945"/>
      <c r="DO102" s="945"/>
      <c r="DP102" s="946"/>
      <c r="DQ102" s="944" t="s">
        <v>557</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162565</v>
      </c>
      <c r="AB110" s="871"/>
      <c r="AC110" s="871"/>
      <c r="AD110" s="871"/>
      <c r="AE110" s="872"/>
      <c r="AF110" s="873">
        <v>165255</v>
      </c>
      <c r="AG110" s="871"/>
      <c r="AH110" s="871"/>
      <c r="AI110" s="871"/>
      <c r="AJ110" s="872"/>
      <c r="AK110" s="873">
        <v>170300</v>
      </c>
      <c r="AL110" s="871"/>
      <c r="AM110" s="871"/>
      <c r="AN110" s="871"/>
      <c r="AO110" s="872"/>
      <c r="AP110" s="874">
        <v>6.9</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2687524</v>
      </c>
      <c r="BR110" s="798"/>
      <c r="BS110" s="798"/>
      <c r="BT110" s="798"/>
      <c r="BU110" s="798"/>
      <c r="BV110" s="798">
        <v>2637120</v>
      </c>
      <c r="BW110" s="798"/>
      <c r="BX110" s="798"/>
      <c r="BY110" s="798"/>
      <c r="BZ110" s="798"/>
      <c r="CA110" s="798">
        <v>2912085</v>
      </c>
      <c r="CB110" s="798"/>
      <c r="CC110" s="798"/>
      <c r="CD110" s="798"/>
      <c r="CE110" s="798"/>
      <c r="CF110" s="859">
        <v>118.6</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565374</v>
      </c>
      <c r="BR111" s="769"/>
      <c r="BS111" s="769"/>
      <c r="BT111" s="769"/>
      <c r="BU111" s="769"/>
      <c r="BV111" s="769">
        <v>374231</v>
      </c>
      <c r="BW111" s="769"/>
      <c r="BX111" s="769"/>
      <c r="BY111" s="769"/>
      <c r="BZ111" s="769"/>
      <c r="CA111" s="769">
        <v>343059</v>
      </c>
      <c r="CB111" s="769"/>
      <c r="CC111" s="769"/>
      <c r="CD111" s="769"/>
      <c r="CE111" s="769"/>
      <c r="CF111" s="846">
        <v>14</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3119197</v>
      </c>
      <c r="BR112" s="769"/>
      <c r="BS112" s="769"/>
      <c r="BT112" s="769"/>
      <c r="BU112" s="769"/>
      <c r="BV112" s="769">
        <v>3139633</v>
      </c>
      <c r="BW112" s="769"/>
      <c r="BX112" s="769"/>
      <c r="BY112" s="769"/>
      <c r="BZ112" s="769"/>
      <c r="CA112" s="769">
        <v>3153827</v>
      </c>
      <c r="CB112" s="769"/>
      <c r="CC112" s="769"/>
      <c r="CD112" s="769"/>
      <c r="CE112" s="769"/>
      <c r="CF112" s="846">
        <v>128.4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171062</v>
      </c>
      <c r="AB113" s="907"/>
      <c r="AC113" s="907"/>
      <c r="AD113" s="907"/>
      <c r="AE113" s="908"/>
      <c r="AF113" s="909">
        <v>142808</v>
      </c>
      <c r="AG113" s="907"/>
      <c r="AH113" s="907"/>
      <c r="AI113" s="907"/>
      <c r="AJ113" s="908"/>
      <c r="AK113" s="909">
        <v>150880</v>
      </c>
      <c r="AL113" s="907"/>
      <c r="AM113" s="907"/>
      <c r="AN113" s="907"/>
      <c r="AO113" s="908"/>
      <c r="AP113" s="910">
        <v>6.1</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169978</v>
      </c>
      <c r="BR113" s="769"/>
      <c r="BS113" s="769"/>
      <c r="BT113" s="769"/>
      <c r="BU113" s="769"/>
      <c r="BV113" s="769">
        <v>135435</v>
      </c>
      <c r="BW113" s="769"/>
      <c r="BX113" s="769"/>
      <c r="BY113" s="769"/>
      <c r="BZ113" s="769"/>
      <c r="CA113" s="769">
        <v>102942</v>
      </c>
      <c r="CB113" s="769"/>
      <c r="CC113" s="769"/>
      <c r="CD113" s="769"/>
      <c r="CE113" s="769"/>
      <c r="CF113" s="846">
        <v>4.2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49507</v>
      </c>
      <c r="AB114" s="782"/>
      <c r="AC114" s="782"/>
      <c r="AD114" s="782"/>
      <c r="AE114" s="783"/>
      <c r="AF114" s="784">
        <v>47715</v>
      </c>
      <c r="AG114" s="782"/>
      <c r="AH114" s="782"/>
      <c r="AI114" s="782"/>
      <c r="AJ114" s="783"/>
      <c r="AK114" s="784">
        <v>49222</v>
      </c>
      <c r="AL114" s="782"/>
      <c r="AM114" s="782"/>
      <c r="AN114" s="782"/>
      <c r="AO114" s="783"/>
      <c r="AP114" s="752">
        <v>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661992</v>
      </c>
      <c r="BR114" s="769"/>
      <c r="BS114" s="769"/>
      <c r="BT114" s="769"/>
      <c r="BU114" s="769"/>
      <c r="BV114" s="769">
        <v>658528</v>
      </c>
      <c r="BW114" s="769"/>
      <c r="BX114" s="769"/>
      <c r="BY114" s="769"/>
      <c r="BZ114" s="769"/>
      <c r="CA114" s="769">
        <v>657765</v>
      </c>
      <c r="CB114" s="769"/>
      <c r="CC114" s="769"/>
      <c r="CD114" s="769"/>
      <c r="CE114" s="769"/>
      <c r="CF114" s="846">
        <v>26.8</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80689</v>
      </c>
      <c r="AB115" s="907"/>
      <c r="AC115" s="907"/>
      <c r="AD115" s="907"/>
      <c r="AE115" s="908"/>
      <c r="AF115" s="909">
        <v>47529</v>
      </c>
      <c r="AG115" s="907"/>
      <c r="AH115" s="907"/>
      <c r="AI115" s="907"/>
      <c r="AJ115" s="908"/>
      <c r="AK115" s="909">
        <v>32229</v>
      </c>
      <c r="AL115" s="907"/>
      <c r="AM115" s="907"/>
      <c r="AN115" s="907"/>
      <c r="AO115" s="908"/>
      <c r="AP115" s="910">
        <v>1.3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463823</v>
      </c>
      <c r="AB117" s="893"/>
      <c r="AC117" s="893"/>
      <c r="AD117" s="893"/>
      <c r="AE117" s="894"/>
      <c r="AF117" s="896">
        <v>403307</v>
      </c>
      <c r="AG117" s="893"/>
      <c r="AH117" s="893"/>
      <c r="AI117" s="893"/>
      <c r="AJ117" s="894"/>
      <c r="AK117" s="896">
        <v>402631</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7204065</v>
      </c>
      <c r="BR118" s="856"/>
      <c r="BS118" s="856"/>
      <c r="BT118" s="856"/>
      <c r="BU118" s="856"/>
      <c r="BV118" s="856">
        <v>6944947</v>
      </c>
      <c r="BW118" s="856"/>
      <c r="BX118" s="856"/>
      <c r="BY118" s="856"/>
      <c r="BZ118" s="856"/>
      <c r="CA118" s="856">
        <v>7169678</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1994440</v>
      </c>
      <c r="BR119" s="798"/>
      <c r="BS119" s="798"/>
      <c r="BT119" s="798"/>
      <c r="BU119" s="798"/>
      <c r="BV119" s="798">
        <v>2056071</v>
      </c>
      <c r="BW119" s="798"/>
      <c r="BX119" s="798"/>
      <c r="BY119" s="798"/>
      <c r="BZ119" s="798"/>
      <c r="CA119" s="798">
        <v>2138614</v>
      </c>
      <c r="CB119" s="798"/>
      <c r="CC119" s="798"/>
      <c r="CD119" s="798"/>
      <c r="CE119" s="798"/>
      <c r="CF119" s="859">
        <v>87.1</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565374</v>
      </c>
      <c r="DH119" s="715"/>
      <c r="DI119" s="715"/>
      <c r="DJ119" s="715"/>
      <c r="DK119" s="716"/>
      <c r="DL119" s="717">
        <v>374231</v>
      </c>
      <c r="DM119" s="715"/>
      <c r="DN119" s="715"/>
      <c r="DO119" s="715"/>
      <c r="DP119" s="716"/>
      <c r="DQ119" s="717">
        <v>343059</v>
      </c>
      <c r="DR119" s="715"/>
      <c r="DS119" s="715"/>
      <c r="DT119" s="715"/>
      <c r="DU119" s="716"/>
      <c r="DV119" s="805">
        <v>14</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436</v>
      </c>
      <c r="CL120" s="808"/>
      <c r="CM120" s="808"/>
      <c r="CN120" s="808"/>
      <c r="CO120" s="809"/>
      <c r="CP120" s="852" t="s">
        <v>437</v>
      </c>
      <c r="CQ120" s="853"/>
      <c r="CR120" s="853"/>
      <c r="CS120" s="853"/>
      <c r="CT120" s="853"/>
      <c r="CU120" s="853"/>
      <c r="CV120" s="853"/>
      <c r="CW120" s="853"/>
      <c r="CX120" s="853"/>
      <c r="CY120" s="853"/>
      <c r="CZ120" s="853"/>
      <c r="DA120" s="853"/>
      <c r="DB120" s="853"/>
      <c r="DC120" s="853"/>
      <c r="DD120" s="853"/>
      <c r="DE120" s="853"/>
      <c r="DF120" s="854"/>
      <c r="DG120" s="797">
        <v>3111111</v>
      </c>
      <c r="DH120" s="798"/>
      <c r="DI120" s="798"/>
      <c r="DJ120" s="798"/>
      <c r="DK120" s="798"/>
      <c r="DL120" s="798">
        <v>3132315</v>
      </c>
      <c r="DM120" s="798"/>
      <c r="DN120" s="798"/>
      <c r="DO120" s="798"/>
      <c r="DP120" s="798"/>
      <c r="DQ120" s="798">
        <v>3147246</v>
      </c>
      <c r="DR120" s="798"/>
      <c r="DS120" s="798"/>
      <c r="DT120" s="798"/>
      <c r="DU120" s="798"/>
      <c r="DV120" s="799">
        <v>128.19999999999999</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4024192</v>
      </c>
      <c r="BR121" s="856"/>
      <c r="BS121" s="856"/>
      <c r="BT121" s="856"/>
      <c r="BU121" s="856"/>
      <c r="BV121" s="856">
        <v>4174424</v>
      </c>
      <c r="BW121" s="856"/>
      <c r="BX121" s="856"/>
      <c r="BY121" s="856"/>
      <c r="BZ121" s="856"/>
      <c r="CA121" s="856">
        <v>4221077</v>
      </c>
      <c r="CB121" s="856"/>
      <c r="CC121" s="856"/>
      <c r="CD121" s="856"/>
      <c r="CE121" s="856"/>
      <c r="CF121" s="857">
        <v>171.9</v>
      </c>
      <c r="CG121" s="858"/>
      <c r="CH121" s="858"/>
      <c r="CI121" s="858"/>
      <c r="CJ121" s="858"/>
      <c r="CK121" s="849"/>
      <c r="CL121" s="810"/>
      <c r="CM121" s="810"/>
      <c r="CN121" s="810"/>
      <c r="CO121" s="811"/>
      <c r="CP121" s="826" t="s">
        <v>440</v>
      </c>
      <c r="CQ121" s="827"/>
      <c r="CR121" s="827"/>
      <c r="CS121" s="827"/>
      <c r="CT121" s="827"/>
      <c r="CU121" s="827"/>
      <c r="CV121" s="827"/>
      <c r="CW121" s="827"/>
      <c r="CX121" s="827"/>
      <c r="CY121" s="827"/>
      <c r="CZ121" s="827"/>
      <c r="DA121" s="827"/>
      <c r="DB121" s="827"/>
      <c r="DC121" s="827"/>
      <c r="DD121" s="827"/>
      <c r="DE121" s="827"/>
      <c r="DF121" s="828"/>
      <c r="DG121" s="768">
        <v>8086</v>
      </c>
      <c r="DH121" s="769"/>
      <c r="DI121" s="769"/>
      <c r="DJ121" s="769"/>
      <c r="DK121" s="769"/>
      <c r="DL121" s="769">
        <v>7318</v>
      </c>
      <c r="DM121" s="769"/>
      <c r="DN121" s="769"/>
      <c r="DO121" s="769"/>
      <c r="DP121" s="769"/>
      <c r="DQ121" s="769">
        <v>6581</v>
      </c>
      <c r="DR121" s="769"/>
      <c r="DS121" s="769"/>
      <c r="DT121" s="769"/>
      <c r="DU121" s="769"/>
      <c r="DV121" s="821">
        <v>0.3</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441</v>
      </c>
      <c r="AB122" s="782"/>
      <c r="AC122" s="782"/>
      <c r="AD122" s="782"/>
      <c r="AE122" s="783"/>
      <c r="AF122" s="784" t="s">
        <v>441</v>
      </c>
      <c r="AG122" s="782"/>
      <c r="AH122" s="782"/>
      <c r="AI122" s="782"/>
      <c r="AJ122" s="783"/>
      <c r="AK122" s="784" t="s">
        <v>441</v>
      </c>
      <c r="AL122" s="782"/>
      <c r="AM122" s="782"/>
      <c r="AN122" s="782"/>
      <c r="AO122" s="783"/>
      <c r="AP122" s="752" t="s">
        <v>441</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6018632</v>
      </c>
      <c r="BR122" s="838"/>
      <c r="BS122" s="838"/>
      <c r="BT122" s="838"/>
      <c r="BU122" s="838"/>
      <c r="BV122" s="838">
        <v>6230495</v>
      </c>
      <c r="BW122" s="838"/>
      <c r="BX122" s="838"/>
      <c r="BY122" s="838"/>
      <c r="BZ122" s="838"/>
      <c r="CA122" s="838">
        <v>6359691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48.7</v>
      </c>
      <c r="BR123" s="830"/>
      <c r="BS123" s="830"/>
      <c r="BT123" s="830"/>
      <c r="BU123" s="830"/>
      <c r="BV123" s="830">
        <v>29.2</v>
      </c>
      <c r="BW123" s="830"/>
      <c r="BX123" s="830"/>
      <c r="BY123" s="830"/>
      <c r="BZ123" s="830"/>
      <c r="CA123" s="830">
        <v>32.9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80689</v>
      </c>
      <c r="AB126" s="782"/>
      <c r="AC126" s="782"/>
      <c r="AD126" s="782"/>
      <c r="AE126" s="783"/>
      <c r="AF126" s="784">
        <v>47529</v>
      </c>
      <c r="AG126" s="782"/>
      <c r="AH126" s="782"/>
      <c r="AI126" s="782"/>
      <c r="AJ126" s="783"/>
      <c r="AK126" s="784">
        <v>32229</v>
      </c>
      <c r="AL126" s="782"/>
      <c r="AM126" s="782"/>
      <c r="AN126" s="782"/>
      <c r="AO126" s="783"/>
      <c r="AP126" s="752">
        <v>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2696944</v>
      </c>
      <c r="AB129" s="782"/>
      <c r="AC129" s="782"/>
      <c r="AD129" s="782"/>
      <c r="AE129" s="783"/>
      <c r="AF129" s="784">
        <v>2721793</v>
      </c>
      <c r="AG129" s="782"/>
      <c r="AH129" s="782"/>
      <c r="AI129" s="782"/>
      <c r="AJ129" s="783"/>
      <c r="AK129" s="784">
        <v>2751121</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5.8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265340</v>
      </c>
      <c r="AB130" s="782"/>
      <c r="AC130" s="782"/>
      <c r="AD130" s="782"/>
      <c r="AE130" s="783"/>
      <c r="AF130" s="784">
        <v>279343</v>
      </c>
      <c r="AG130" s="782"/>
      <c r="AH130" s="782"/>
      <c r="AI130" s="782"/>
      <c r="AJ130" s="783"/>
      <c r="AK130" s="784">
        <v>295414</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32.9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2431604</v>
      </c>
      <c r="AB131" s="715"/>
      <c r="AC131" s="715"/>
      <c r="AD131" s="715"/>
      <c r="AE131" s="716"/>
      <c r="AF131" s="717">
        <v>2442450</v>
      </c>
      <c r="AG131" s="715"/>
      <c r="AH131" s="715"/>
      <c r="AI131" s="715"/>
      <c r="AJ131" s="716"/>
      <c r="AK131" s="717">
        <v>2455707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8.1626366790000002</v>
      </c>
      <c r="AB132" s="738"/>
      <c r="AC132" s="738"/>
      <c r="AD132" s="738"/>
      <c r="AE132" s="739"/>
      <c r="AF132" s="740">
        <v>5.0753956069999999</v>
      </c>
      <c r="AG132" s="738"/>
      <c r="AH132" s="738"/>
      <c r="AI132" s="738"/>
      <c r="AJ132" s="739"/>
      <c r="AK132" s="740">
        <v>4.3660338960000002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8.1</v>
      </c>
      <c r="AB133" s="747"/>
      <c r="AC133" s="747"/>
      <c r="AD133" s="747"/>
      <c r="AE133" s="748"/>
      <c r="AF133" s="746">
        <v>6.9</v>
      </c>
      <c r="AG133" s="747"/>
      <c r="AH133" s="747"/>
      <c r="AI133" s="747"/>
      <c r="AJ133" s="748"/>
      <c r="AK133" s="746">
        <v>5.8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69:P69"/>
    <mergeCell ref="B71:P71"/>
    <mergeCell ref="B73:P73"/>
    <mergeCell ref="B72:P72"/>
    <mergeCell ref="B74:P74"/>
    <mergeCell ref="B76:P76"/>
    <mergeCell ref="B77:P77"/>
    <mergeCell ref="B75:P75"/>
    <mergeCell ref="B79:P79"/>
    <mergeCell ref="B78:P78"/>
    <mergeCell ref="B80:P80"/>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31" t="s">
        <v>474</v>
      </c>
      <c r="H9" s="1132"/>
      <c r="I9" s="1132"/>
      <c r="J9" s="1133"/>
      <c r="K9" s="263">
        <v>595350</v>
      </c>
      <c r="L9" s="264">
        <v>59720</v>
      </c>
      <c r="M9" s="265">
        <v>80329</v>
      </c>
      <c r="N9" s="266">
        <v>-25.7</v>
      </c>
    </row>
    <row r="10" spans="1:16" x14ac:dyDescent="0.15">
      <c r="A10" s="248"/>
      <c r="B10" s="244"/>
      <c r="C10" s="244"/>
      <c r="D10" s="244"/>
      <c r="E10" s="244"/>
      <c r="F10" s="244"/>
      <c r="G10" s="1131" t="s">
        <v>475</v>
      </c>
      <c r="H10" s="1132"/>
      <c r="I10" s="1132"/>
      <c r="J10" s="1133"/>
      <c r="K10" s="267">
        <v>121635</v>
      </c>
      <c r="L10" s="268">
        <v>12201</v>
      </c>
      <c r="M10" s="269">
        <v>8609</v>
      </c>
      <c r="N10" s="270">
        <v>41.7</v>
      </c>
    </row>
    <row r="11" spans="1:16" ht="13.5" customHeight="1" x14ac:dyDescent="0.15">
      <c r="A11" s="248"/>
      <c r="B11" s="244"/>
      <c r="C11" s="244"/>
      <c r="D11" s="244"/>
      <c r="E11" s="244"/>
      <c r="F11" s="244"/>
      <c r="G11" s="1131" t="s">
        <v>476</v>
      </c>
      <c r="H11" s="1132"/>
      <c r="I11" s="1132"/>
      <c r="J11" s="1133"/>
      <c r="K11" s="267">
        <v>105999</v>
      </c>
      <c r="L11" s="268">
        <v>10633</v>
      </c>
      <c r="M11" s="269">
        <v>13591</v>
      </c>
      <c r="N11" s="270">
        <v>-21.8</v>
      </c>
    </row>
    <row r="12" spans="1:16" ht="13.5" customHeight="1" x14ac:dyDescent="0.15">
      <c r="A12" s="248"/>
      <c r="B12" s="244"/>
      <c r="C12" s="244"/>
      <c r="D12" s="244"/>
      <c r="E12" s="244"/>
      <c r="F12" s="244"/>
      <c r="G12" s="1131" t="s">
        <v>477</v>
      </c>
      <c r="H12" s="1132"/>
      <c r="I12" s="1132"/>
      <c r="J12" s="1133"/>
      <c r="K12" s="267" t="s">
        <v>478</v>
      </c>
      <c r="L12" s="268" t="s">
        <v>478</v>
      </c>
      <c r="M12" s="269">
        <v>743</v>
      </c>
      <c r="N12" s="270" t="s">
        <v>478</v>
      </c>
    </row>
    <row r="13" spans="1:16" ht="13.5" customHeight="1" x14ac:dyDescent="0.15">
      <c r="A13" s="248"/>
      <c r="B13" s="244"/>
      <c r="C13" s="244"/>
      <c r="D13" s="244"/>
      <c r="E13" s="244"/>
      <c r="F13" s="244"/>
      <c r="G13" s="1131" t="s">
        <v>479</v>
      </c>
      <c r="H13" s="1132"/>
      <c r="I13" s="1132"/>
      <c r="J13" s="1133"/>
      <c r="K13" s="267" t="s">
        <v>478</v>
      </c>
      <c r="L13" s="268" t="s">
        <v>478</v>
      </c>
      <c r="M13" s="269" t="s">
        <v>478</v>
      </c>
      <c r="N13" s="270" t="s">
        <v>478</v>
      </c>
    </row>
    <row r="14" spans="1:16" ht="13.5" customHeight="1" x14ac:dyDescent="0.15">
      <c r="A14" s="248"/>
      <c r="B14" s="244"/>
      <c r="C14" s="244"/>
      <c r="D14" s="244"/>
      <c r="E14" s="244"/>
      <c r="F14" s="244"/>
      <c r="G14" s="1131" t="s">
        <v>480</v>
      </c>
      <c r="H14" s="1132"/>
      <c r="I14" s="1132"/>
      <c r="J14" s="1133"/>
      <c r="K14" s="267">
        <v>49962</v>
      </c>
      <c r="L14" s="268">
        <v>5012</v>
      </c>
      <c r="M14" s="269">
        <v>5092</v>
      </c>
      <c r="N14" s="270">
        <v>-1.6</v>
      </c>
    </row>
    <row r="15" spans="1:16" ht="13.5" customHeight="1" x14ac:dyDescent="0.15">
      <c r="A15" s="248"/>
      <c r="B15" s="244"/>
      <c r="C15" s="244"/>
      <c r="D15" s="244"/>
      <c r="E15" s="244"/>
      <c r="F15" s="244"/>
      <c r="G15" s="1131" t="s">
        <v>481</v>
      </c>
      <c r="H15" s="1132"/>
      <c r="I15" s="1132"/>
      <c r="J15" s="1133"/>
      <c r="K15" s="267">
        <v>22082</v>
      </c>
      <c r="L15" s="268">
        <v>2215</v>
      </c>
      <c r="M15" s="269">
        <v>1814</v>
      </c>
      <c r="N15" s="270">
        <v>22.1</v>
      </c>
    </row>
    <row r="16" spans="1:16" x14ac:dyDescent="0.15">
      <c r="A16" s="248"/>
      <c r="B16" s="244"/>
      <c r="C16" s="244"/>
      <c r="D16" s="244"/>
      <c r="E16" s="244"/>
      <c r="F16" s="244"/>
      <c r="G16" s="1134" t="s">
        <v>482</v>
      </c>
      <c r="H16" s="1135"/>
      <c r="I16" s="1135"/>
      <c r="J16" s="1136"/>
      <c r="K16" s="268">
        <v>-50242</v>
      </c>
      <c r="L16" s="268">
        <v>-5040</v>
      </c>
      <c r="M16" s="269">
        <v>-8452</v>
      </c>
      <c r="N16" s="270">
        <v>-40.4</v>
      </c>
    </row>
    <row r="17" spans="1:16" x14ac:dyDescent="0.15">
      <c r="A17" s="248"/>
      <c r="B17" s="244"/>
      <c r="C17" s="244"/>
      <c r="D17" s="244"/>
      <c r="E17" s="244"/>
      <c r="F17" s="244"/>
      <c r="G17" s="1134" t="s">
        <v>171</v>
      </c>
      <c r="H17" s="1135"/>
      <c r="I17" s="1135"/>
      <c r="J17" s="1136"/>
      <c r="K17" s="268">
        <v>844786</v>
      </c>
      <c r="L17" s="268">
        <v>84741</v>
      </c>
      <c r="M17" s="269">
        <v>101726</v>
      </c>
      <c r="N17" s="270">
        <v>-16.7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8" t="s">
        <v>487</v>
      </c>
      <c r="H21" s="1129"/>
      <c r="I21" s="1129"/>
      <c r="J21" s="1130"/>
      <c r="K21" s="280">
        <v>8.93</v>
      </c>
      <c r="L21" s="281">
        <v>9.5500000000000007</v>
      </c>
      <c r="M21" s="282">
        <v>-0.62</v>
      </c>
      <c r="N21" s="249"/>
      <c r="O21" s="283"/>
      <c r="P21" s="279"/>
    </row>
    <row r="22" spans="1:16" s="284" customFormat="1" x14ac:dyDescent="0.15">
      <c r="A22" s="279"/>
      <c r="B22" s="249"/>
      <c r="C22" s="249"/>
      <c r="D22" s="249"/>
      <c r="E22" s="249"/>
      <c r="F22" s="249"/>
      <c r="G22" s="1128" t="s">
        <v>488</v>
      </c>
      <c r="H22" s="1129"/>
      <c r="I22" s="1129"/>
      <c r="J22" s="1130"/>
      <c r="K22" s="285">
        <v>95.1</v>
      </c>
      <c r="L22" s="286">
        <v>96</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19" t="s">
        <v>492</v>
      </c>
      <c r="H32" s="1120"/>
      <c r="I32" s="1120"/>
      <c r="J32" s="1121"/>
      <c r="K32" s="294">
        <v>170300</v>
      </c>
      <c r="L32" s="294">
        <v>17083</v>
      </c>
      <c r="M32" s="295">
        <v>44248</v>
      </c>
      <c r="N32" s="296">
        <v>-61.4</v>
      </c>
    </row>
    <row r="33" spans="1:16" ht="13.5" customHeight="1" x14ac:dyDescent="0.15">
      <c r="A33" s="248"/>
      <c r="B33" s="244"/>
      <c r="C33" s="244"/>
      <c r="D33" s="244"/>
      <c r="E33" s="244"/>
      <c r="F33" s="244"/>
      <c r="G33" s="1119" t="s">
        <v>493</v>
      </c>
      <c r="H33" s="1120"/>
      <c r="I33" s="1120"/>
      <c r="J33" s="1121"/>
      <c r="K33" s="294" t="s">
        <v>478</v>
      </c>
      <c r="L33" s="294" t="s">
        <v>478</v>
      </c>
      <c r="M33" s="295" t="s">
        <v>478</v>
      </c>
      <c r="N33" s="296" t="s">
        <v>478</v>
      </c>
    </row>
    <row r="34" spans="1:16" ht="27" customHeight="1" x14ac:dyDescent="0.15">
      <c r="A34" s="248"/>
      <c r="B34" s="244"/>
      <c r="C34" s="244"/>
      <c r="D34" s="244"/>
      <c r="E34" s="244"/>
      <c r="F34" s="244"/>
      <c r="G34" s="1119" t="s">
        <v>494</v>
      </c>
      <c r="H34" s="1120"/>
      <c r="I34" s="1120"/>
      <c r="J34" s="1121"/>
      <c r="K34" s="294" t="s">
        <v>478</v>
      </c>
      <c r="L34" s="294" t="s">
        <v>478</v>
      </c>
      <c r="M34" s="295" t="s">
        <v>478</v>
      </c>
      <c r="N34" s="296" t="s">
        <v>478</v>
      </c>
    </row>
    <row r="35" spans="1:16" ht="27" customHeight="1" x14ac:dyDescent="0.15">
      <c r="A35" s="248"/>
      <c r="B35" s="244"/>
      <c r="C35" s="244"/>
      <c r="D35" s="244"/>
      <c r="E35" s="244"/>
      <c r="F35" s="244"/>
      <c r="G35" s="1119" t="s">
        <v>495</v>
      </c>
      <c r="H35" s="1120"/>
      <c r="I35" s="1120"/>
      <c r="J35" s="1121"/>
      <c r="K35" s="294">
        <v>150880</v>
      </c>
      <c r="L35" s="294">
        <v>15135</v>
      </c>
      <c r="M35" s="295">
        <v>15882</v>
      </c>
      <c r="N35" s="296">
        <v>-4.7</v>
      </c>
    </row>
    <row r="36" spans="1:16" ht="27" customHeight="1" x14ac:dyDescent="0.15">
      <c r="A36" s="248"/>
      <c r="B36" s="244"/>
      <c r="C36" s="244"/>
      <c r="D36" s="244"/>
      <c r="E36" s="244"/>
      <c r="F36" s="244"/>
      <c r="G36" s="1119" t="s">
        <v>496</v>
      </c>
      <c r="H36" s="1120"/>
      <c r="I36" s="1120"/>
      <c r="J36" s="1121"/>
      <c r="K36" s="294">
        <v>49222</v>
      </c>
      <c r="L36" s="294">
        <v>4938</v>
      </c>
      <c r="M36" s="295">
        <v>6478</v>
      </c>
      <c r="N36" s="296">
        <v>-23.8</v>
      </c>
    </row>
    <row r="37" spans="1:16" ht="13.5" customHeight="1" x14ac:dyDescent="0.15">
      <c r="A37" s="248"/>
      <c r="B37" s="244"/>
      <c r="C37" s="244"/>
      <c r="D37" s="244"/>
      <c r="E37" s="244"/>
      <c r="F37" s="244"/>
      <c r="G37" s="1119" t="s">
        <v>497</v>
      </c>
      <c r="H37" s="1120"/>
      <c r="I37" s="1120"/>
      <c r="J37" s="1121"/>
      <c r="K37" s="294">
        <v>32229</v>
      </c>
      <c r="L37" s="294">
        <v>3233</v>
      </c>
      <c r="M37" s="295">
        <v>2404</v>
      </c>
      <c r="N37" s="296">
        <v>34.5</v>
      </c>
    </row>
    <row r="38" spans="1:16" ht="27" customHeight="1" x14ac:dyDescent="0.15">
      <c r="A38" s="248"/>
      <c r="B38" s="244"/>
      <c r="C38" s="244"/>
      <c r="D38" s="244"/>
      <c r="E38" s="244"/>
      <c r="F38" s="244"/>
      <c r="G38" s="1122" t="s">
        <v>498</v>
      </c>
      <c r="H38" s="1123"/>
      <c r="I38" s="1123"/>
      <c r="J38" s="1124"/>
      <c r="K38" s="297" t="s">
        <v>478</v>
      </c>
      <c r="L38" s="297" t="s">
        <v>478</v>
      </c>
      <c r="M38" s="298">
        <v>1</v>
      </c>
      <c r="N38" s="299" t="s">
        <v>478</v>
      </c>
      <c r="O38" s="293"/>
    </row>
    <row r="39" spans="1:16" x14ac:dyDescent="0.15">
      <c r="A39" s="248"/>
      <c r="B39" s="244"/>
      <c r="C39" s="244"/>
      <c r="D39" s="244"/>
      <c r="E39" s="244"/>
      <c r="F39" s="244"/>
      <c r="G39" s="1122" t="s">
        <v>499</v>
      </c>
      <c r="H39" s="1123"/>
      <c r="I39" s="1123"/>
      <c r="J39" s="1124"/>
      <c r="K39" s="300" t="s">
        <v>478</v>
      </c>
      <c r="L39" s="300" t="s">
        <v>478</v>
      </c>
      <c r="M39" s="301">
        <v>-1618</v>
      </c>
      <c r="N39" s="302" t="s">
        <v>478</v>
      </c>
      <c r="O39" s="293"/>
    </row>
    <row r="40" spans="1:16" ht="27" customHeight="1" x14ac:dyDescent="0.15">
      <c r="A40" s="248"/>
      <c r="B40" s="244"/>
      <c r="C40" s="244"/>
      <c r="D40" s="244"/>
      <c r="E40" s="244"/>
      <c r="F40" s="244"/>
      <c r="G40" s="1119" t="s">
        <v>500</v>
      </c>
      <c r="H40" s="1120"/>
      <c r="I40" s="1120"/>
      <c r="J40" s="1121"/>
      <c r="K40" s="300">
        <v>-295414</v>
      </c>
      <c r="L40" s="300">
        <v>-29633</v>
      </c>
      <c r="M40" s="301">
        <v>-42527</v>
      </c>
      <c r="N40" s="302">
        <v>-30.3</v>
      </c>
      <c r="O40" s="293"/>
    </row>
    <row r="41" spans="1:16" x14ac:dyDescent="0.15">
      <c r="A41" s="248"/>
      <c r="B41" s="244"/>
      <c r="C41" s="244"/>
      <c r="D41" s="244"/>
      <c r="E41" s="244"/>
      <c r="F41" s="244"/>
      <c r="G41" s="1125" t="s">
        <v>281</v>
      </c>
      <c r="H41" s="1126"/>
      <c r="I41" s="1126"/>
      <c r="J41" s="1127"/>
      <c r="K41" s="294">
        <v>107217</v>
      </c>
      <c r="L41" s="300">
        <v>10755</v>
      </c>
      <c r="M41" s="301">
        <v>24868</v>
      </c>
      <c r="N41" s="302">
        <v>-56.8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2" t="s">
        <v>469</v>
      </c>
      <c r="J49" s="1114" t="s">
        <v>504</v>
      </c>
      <c r="K49" s="1115"/>
      <c r="L49" s="1115"/>
      <c r="M49" s="1115"/>
      <c r="N49" s="1116"/>
    </row>
    <row r="50" spans="1:14" x14ac:dyDescent="0.15">
      <c r="A50" s="248"/>
      <c r="B50" s="244"/>
      <c r="C50" s="244"/>
      <c r="D50" s="244"/>
      <c r="E50" s="244"/>
      <c r="F50" s="244"/>
      <c r="G50" s="312"/>
      <c r="H50" s="313"/>
      <c r="I50" s="1113"/>
      <c r="J50" s="314" t="s">
        <v>505</v>
      </c>
      <c r="K50" s="315" t="s">
        <v>506</v>
      </c>
      <c r="L50" s="316" t="s">
        <v>507</v>
      </c>
      <c r="M50" s="317" t="s">
        <v>508</v>
      </c>
      <c r="N50" s="318" t="s">
        <v>509</v>
      </c>
    </row>
    <row r="51" spans="1:14" x14ac:dyDescent="0.15">
      <c r="A51" s="248"/>
      <c r="B51" s="244"/>
      <c r="C51" s="244"/>
      <c r="D51" s="244"/>
      <c r="E51" s="244"/>
      <c r="F51" s="244"/>
      <c r="G51" s="310" t="s">
        <v>510</v>
      </c>
      <c r="H51" s="311"/>
      <c r="I51" s="319">
        <v>771603</v>
      </c>
      <c r="J51" s="320">
        <v>78848</v>
      </c>
      <c r="K51" s="321">
        <v>21.9</v>
      </c>
      <c r="L51" s="322">
        <v>109926</v>
      </c>
      <c r="M51" s="323">
        <v>68.2</v>
      </c>
      <c r="N51" s="324">
        <v>-46.3</v>
      </c>
    </row>
    <row r="52" spans="1:14" x14ac:dyDescent="0.15">
      <c r="A52" s="248"/>
      <c r="B52" s="244"/>
      <c r="C52" s="244"/>
      <c r="D52" s="244"/>
      <c r="E52" s="244"/>
      <c r="F52" s="244"/>
      <c r="G52" s="325"/>
      <c r="H52" s="326" t="s">
        <v>511</v>
      </c>
      <c r="I52" s="327">
        <v>661686</v>
      </c>
      <c r="J52" s="328">
        <v>67616</v>
      </c>
      <c r="K52" s="329">
        <v>15.8</v>
      </c>
      <c r="L52" s="330">
        <v>64844</v>
      </c>
      <c r="M52" s="331">
        <v>57.7</v>
      </c>
      <c r="N52" s="332">
        <v>-41.9</v>
      </c>
    </row>
    <row r="53" spans="1:14" x14ac:dyDescent="0.15">
      <c r="A53" s="248"/>
      <c r="B53" s="244"/>
      <c r="C53" s="244"/>
      <c r="D53" s="244"/>
      <c r="E53" s="244"/>
      <c r="F53" s="244"/>
      <c r="G53" s="310" t="s">
        <v>512</v>
      </c>
      <c r="H53" s="311"/>
      <c r="I53" s="319">
        <v>829742</v>
      </c>
      <c r="J53" s="320">
        <v>85041</v>
      </c>
      <c r="K53" s="321">
        <v>7.9</v>
      </c>
      <c r="L53" s="322">
        <v>133616</v>
      </c>
      <c r="M53" s="323">
        <v>21.6</v>
      </c>
      <c r="N53" s="324">
        <v>-13.7</v>
      </c>
    </row>
    <row r="54" spans="1:14" x14ac:dyDescent="0.15">
      <c r="A54" s="248"/>
      <c r="B54" s="244"/>
      <c r="C54" s="244"/>
      <c r="D54" s="244"/>
      <c r="E54" s="244"/>
      <c r="F54" s="244"/>
      <c r="G54" s="325"/>
      <c r="H54" s="326" t="s">
        <v>511</v>
      </c>
      <c r="I54" s="327">
        <v>811114</v>
      </c>
      <c r="J54" s="328">
        <v>83131</v>
      </c>
      <c r="K54" s="329">
        <v>22.9</v>
      </c>
      <c r="L54" s="330">
        <v>57933</v>
      </c>
      <c r="M54" s="331">
        <v>-10.7</v>
      </c>
      <c r="N54" s="332">
        <v>33.6</v>
      </c>
    </row>
    <row r="55" spans="1:14" x14ac:dyDescent="0.15">
      <c r="A55" s="248"/>
      <c r="B55" s="244"/>
      <c r="C55" s="244"/>
      <c r="D55" s="244"/>
      <c r="E55" s="244"/>
      <c r="F55" s="244"/>
      <c r="G55" s="310" t="s">
        <v>513</v>
      </c>
      <c r="H55" s="311"/>
      <c r="I55" s="319">
        <v>687455</v>
      </c>
      <c r="J55" s="320">
        <v>71062</v>
      </c>
      <c r="K55" s="321">
        <v>-16.399999999999999</v>
      </c>
      <c r="L55" s="322">
        <v>72729</v>
      </c>
      <c r="M55" s="323">
        <v>-45.6</v>
      </c>
      <c r="N55" s="324">
        <v>29.2</v>
      </c>
    </row>
    <row r="56" spans="1:14" x14ac:dyDescent="0.15">
      <c r="A56" s="248"/>
      <c r="B56" s="244"/>
      <c r="C56" s="244"/>
      <c r="D56" s="244"/>
      <c r="E56" s="244"/>
      <c r="F56" s="244"/>
      <c r="G56" s="325"/>
      <c r="H56" s="326" t="s">
        <v>511</v>
      </c>
      <c r="I56" s="327">
        <v>679968</v>
      </c>
      <c r="J56" s="328">
        <v>70288</v>
      </c>
      <c r="K56" s="329">
        <v>-15.4</v>
      </c>
      <c r="L56" s="330">
        <v>36291</v>
      </c>
      <c r="M56" s="331">
        <v>-37.4</v>
      </c>
      <c r="N56" s="332">
        <v>22</v>
      </c>
    </row>
    <row r="57" spans="1:14" x14ac:dyDescent="0.15">
      <c r="A57" s="248"/>
      <c r="B57" s="244"/>
      <c r="C57" s="244"/>
      <c r="D57" s="244"/>
      <c r="E57" s="244"/>
      <c r="F57" s="244"/>
      <c r="G57" s="310" t="s">
        <v>514</v>
      </c>
      <c r="H57" s="311"/>
      <c r="I57" s="319">
        <v>761498</v>
      </c>
      <c r="J57" s="320">
        <v>76364</v>
      </c>
      <c r="K57" s="321">
        <v>7.5</v>
      </c>
      <c r="L57" s="322">
        <v>70317</v>
      </c>
      <c r="M57" s="323">
        <v>-3.3</v>
      </c>
      <c r="N57" s="324">
        <v>10.8</v>
      </c>
    </row>
    <row r="58" spans="1:14" x14ac:dyDescent="0.15">
      <c r="A58" s="248"/>
      <c r="B58" s="244"/>
      <c r="C58" s="244"/>
      <c r="D58" s="244"/>
      <c r="E58" s="244"/>
      <c r="F58" s="244"/>
      <c r="G58" s="325"/>
      <c r="H58" s="326" t="s">
        <v>511</v>
      </c>
      <c r="I58" s="327">
        <v>554837</v>
      </c>
      <c r="J58" s="328">
        <v>55639</v>
      </c>
      <c r="K58" s="329">
        <v>-20.8</v>
      </c>
      <c r="L58" s="330">
        <v>35725</v>
      </c>
      <c r="M58" s="331">
        <v>-1.6</v>
      </c>
      <c r="N58" s="332">
        <v>-19.2</v>
      </c>
    </row>
    <row r="59" spans="1:14" x14ac:dyDescent="0.15">
      <c r="A59" s="248"/>
      <c r="B59" s="244"/>
      <c r="C59" s="244"/>
      <c r="D59" s="244"/>
      <c r="E59" s="244"/>
      <c r="F59" s="244"/>
      <c r="G59" s="310" t="s">
        <v>515</v>
      </c>
      <c r="H59" s="311"/>
      <c r="I59" s="319">
        <v>876531</v>
      </c>
      <c r="J59" s="320">
        <v>87926</v>
      </c>
      <c r="K59" s="321">
        <v>15.1</v>
      </c>
      <c r="L59" s="322">
        <v>105751</v>
      </c>
      <c r="M59" s="323">
        <v>50.4</v>
      </c>
      <c r="N59" s="324">
        <v>-35.299999999999997</v>
      </c>
    </row>
    <row r="60" spans="1:14" x14ac:dyDescent="0.15">
      <c r="A60" s="248"/>
      <c r="B60" s="244"/>
      <c r="C60" s="244"/>
      <c r="D60" s="244"/>
      <c r="E60" s="244"/>
      <c r="F60" s="244"/>
      <c r="G60" s="325"/>
      <c r="H60" s="326" t="s">
        <v>511</v>
      </c>
      <c r="I60" s="333">
        <v>616309</v>
      </c>
      <c r="J60" s="328">
        <v>61823</v>
      </c>
      <c r="K60" s="329">
        <v>11.1</v>
      </c>
      <c r="L60" s="330">
        <v>49969</v>
      </c>
      <c r="M60" s="331">
        <v>39.9</v>
      </c>
      <c r="N60" s="332">
        <v>-28.8</v>
      </c>
    </row>
    <row r="61" spans="1:14" x14ac:dyDescent="0.15">
      <c r="A61" s="248"/>
      <c r="B61" s="244"/>
      <c r="C61" s="244"/>
      <c r="D61" s="244"/>
      <c r="E61" s="244"/>
      <c r="F61" s="244"/>
      <c r="G61" s="310" t="s">
        <v>516</v>
      </c>
      <c r="H61" s="334"/>
      <c r="I61" s="335">
        <v>785366</v>
      </c>
      <c r="J61" s="336">
        <v>79848</v>
      </c>
      <c r="K61" s="337">
        <v>7.2</v>
      </c>
      <c r="L61" s="338">
        <v>98468</v>
      </c>
      <c r="M61" s="339">
        <v>18.3</v>
      </c>
      <c r="N61" s="324">
        <v>-11.1</v>
      </c>
    </row>
    <row r="62" spans="1:14" x14ac:dyDescent="0.15">
      <c r="A62" s="248"/>
      <c r="B62" s="244"/>
      <c r="C62" s="244"/>
      <c r="D62" s="244"/>
      <c r="E62" s="244"/>
      <c r="F62" s="244"/>
      <c r="G62" s="325"/>
      <c r="H62" s="326" t="s">
        <v>511</v>
      </c>
      <c r="I62" s="327">
        <v>664783</v>
      </c>
      <c r="J62" s="328">
        <v>67699</v>
      </c>
      <c r="K62" s="329">
        <v>2.7</v>
      </c>
      <c r="L62" s="330">
        <v>48952</v>
      </c>
      <c r="M62" s="331">
        <v>9.6</v>
      </c>
      <c r="N62" s="332">
        <v>-6.9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26.72</v>
      </c>
      <c r="G47" s="12">
        <v>26.21</v>
      </c>
      <c r="H47" s="12">
        <v>25.95</v>
      </c>
      <c r="I47" s="12">
        <v>25.83</v>
      </c>
      <c r="J47" s="13">
        <v>26.43</v>
      </c>
    </row>
    <row r="48" spans="2:10" ht="57.75" customHeight="1" x14ac:dyDescent="0.15">
      <c r="B48" s="14"/>
      <c r="C48" s="1139" t="s">
        <v>4</v>
      </c>
      <c r="D48" s="1139"/>
      <c r="E48" s="1140"/>
      <c r="F48" s="15">
        <v>7.28</v>
      </c>
      <c r="G48" s="16">
        <v>16.739999999999998</v>
      </c>
      <c r="H48" s="16">
        <v>8.89</v>
      </c>
      <c r="I48" s="16">
        <v>5.94</v>
      </c>
      <c r="J48" s="17">
        <v>9.98</v>
      </c>
    </row>
    <row r="49" spans="2:10" ht="57.75" customHeight="1" thickBot="1" x14ac:dyDescent="0.2">
      <c r="B49" s="18"/>
      <c r="C49" s="1141" t="s">
        <v>5</v>
      </c>
      <c r="D49" s="1141"/>
      <c r="E49" s="1142"/>
      <c r="F49" s="19">
        <v>0.31</v>
      </c>
      <c r="G49" s="20">
        <v>9.6999999999999993</v>
      </c>
      <c r="H49" s="20" t="s">
        <v>523</v>
      </c>
      <c r="I49" s="20">
        <v>2.86</v>
      </c>
      <c r="J49" s="21">
        <v>4.9800000000000004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524</v>
      </c>
      <c r="D34" s="1149"/>
      <c r="E34" s="1150"/>
      <c r="F34" s="32">
        <v>10.53</v>
      </c>
      <c r="G34" s="33">
        <v>10.67</v>
      </c>
      <c r="H34" s="33">
        <v>11.61</v>
      </c>
      <c r="I34" s="33">
        <v>12.34</v>
      </c>
      <c r="J34" s="34">
        <v>12.18</v>
      </c>
      <c r="K34" s="22"/>
      <c r="L34" s="22"/>
      <c r="M34" s="22"/>
      <c r="N34" s="22"/>
      <c r="O34" s="22"/>
      <c r="P34" s="22"/>
    </row>
    <row r="35" spans="1:16" ht="39" customHeight="1" x14ac:dyDescent="0.15">
      <c r="A35" s="22"/>
      <c r="B35" s="35"/>
      <c r="C35" s="1143" t="s">
        <v>525</v>
      </c>
      <c r="D35" s="1144"/>
      <c r="E35" s="1145"/>
      <c r="F35" s="36">
        <v>7.22</v>
      </c>
      <c r="G35" s="37">
        <v>16.7</v>
      </c>
      <c r="H35" s="37">
        <v>8.8800000000000008</v>
      </c>
      <c r="I35" s="37">
        <v>5.91</v>
      </c>
      <c r="J35" s="38">
        <v>9.8699999999999992</v>
      </c>
      <c r="K35" s="22"/>
      <c r="L35" s="22"/>
      <c r="M35" s="22"/>
      <c r="N35" s="22"/>
      <c r="O35" s="22"/>
      <c r="P35" s="22"/>
    </row>
    <row r="36" spans="1:16" ht="39" customHeight="1" x14ac:dyDescent="0.15">
      <c r="A36" s="22"/>
      <c r="B36" s="35"/>
      <c r="C36" s="1143" t="s">
        <v>526</v>
      </c>
      <c r="D36" s="1144"/>
      <c r="E36" s="1145"/>
      <c r="F36" s="36">
        <v>2.62</v>
      </c>
      <c r="G36" s="37">
        <v>1.2</v>
      </c>
      <c r="H36" s="37">
        <v>3.82</v>
      </c>
      <c r="I36" s="37">
        <v>3.43</v>
      </c>
      <c r="J36" s="38">
        <v>2.42</v>
      </c>
      <c r="K36" s="22"/>
      <c r="L36" s="22"/>
      <c r="M36" s="22"/>
      <c r="N36" s="22"/>
      <c r="O36" s="22"/>
      <c r="P36" s="22"/>
    </row>
    <row r="37" spans="1:16" ht="39" customHeight="1" x14ac:dyDescent="0.15">
      <c r="A37" s="22"/>
      <c r="B37" s="35"/>
      <c r="C37" s="1143" t="s">
        <v>527</v>
      </c>
      <c r="D37" s="1144"/>
      <c r="E37" s="1145"/>
      <c r="F37" s="36">
        <v>0.1</v>
      </c>
      <c r="G37" s="37">
        <v>0.4</v>
      </c>
      <c r="H37" s="37">
        <v>0.38</v>
      </c>
      <c r="I37" s="37">
        <v>0.49</v>
      </c>
      <c r="J37" s="38">
        <v>0.28000000000000003</v>
      </c>
      <c r="K37" s="22"/>
      <c r="L37" s="22"/>
      <c r="M37" s="22"/>
      <c r="N37" s="22"/>
      <c r="O37" s="22"/>
      <c r="P37" s="22"/>
    </row>
    <row r="38" spans="1:16" ht="39" customHeight="1" x14ac:dyDescent="0.15">
      <c r="A38" s="22"/>
      <c r="B38" s="35"/>
      <c r="C38" s="1143" t="s">
        <v>528</v>
      </c>
      <c r="D38" s="1144"/>
      <c r="E38" s="1145"/>
      <c r="F38" s="36" t="s">
        <v>478</v>
      </c>
      <c r="G38" s="37" t="s">
        <v>478</v>
      </c>
      <c r="H38" s="37" t="s">
        <v>478</v>
      </c>
      <c r="I38" s="37">
        <v>0.03</v>
      </c>
      <c r="J38" s="38">
        <v>0.1</v>
      </c>
      <c r="K38" s="22"/>
      <c r="L38" s="22"/>
      <c r="M38" s="22"/>
      <c r="N38" s="22"/>
      <c r="O38" s="22"/>
      <c r="P38" s="22"/>
    </row>
    <row r="39" spans="1:16" ht="39" customHeight="1" x14ac:dyDescent="0.15">
      <c r="A39" s="22"/>
      <c r="B39" s="35"/>
      <c r="C39" s="1143" t="s">
        <v>529</v>
      </c>
      <c r="D39" s="1144"/>
      <c r="E39" s="1145"/>
      <c r="F39" s="36">
        <v>0</v>
      </c>
      <c r="G39" s="37">
        <v>0.01</v>
      </c>
      <c r="H39" s="37">
        <v>0.02</v>
      </c>
      <c r="I39" s="37">
        <v>0.03</v>
      </c>
      <c r="J39" s="38">
        <v>0</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531</v>
      </c>
      <c r="D43" s="1147"/>
      <c r="E43" s="1148"/>
      <c r="F43" s="41">
        <v>0.06</v>
      </c>
      <c r="G43" s="42">
        <v>0.04</v>
      </c>
      <c r="H43" s="42">
        <v>0.01</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174</v>
      </c>
      <c r="L45" s="60">
        <v>158</v>
      </c>
      <c r="M45" s="60">
        <v>163</v>
      </c>
      <c r="N45" s="60">
        <v>165</v>
      </c>
      <c r="O45" s="61">
        <v>170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132</v>
      </c>
      <c r="L48" s="64">
        <v>138</v>
      </c>
      <c r="M48" s="64">
        <v>171</v>
      </c>
      <c r="N48" s="64">
        <v>143</v>
      </c>
      <c r="O48" s="65">
        <v>151</v>
      </c>
      <c r="P48" s="48"/>
      <c r="Q48" s="48"/>
      <c r="R48" s="48"/>
      <c r="S48" s="48"/>
      <c r="T48" s="48"/>
      <c r="U48" s="48"/>
    </row>
    <row r="49" spans="1:21" ht="30.75" customHeight="1" x14ac:dyDescent="0.15">
      <c r="A49" s="48"/>
      <c r="B49" s="1161"/>
      <c r="C49" s="1162"/>
      <c r="D49" s="62"/>
      <c r="E49" s="1153" t="s">
        <v>16</v>
      </c>
      <c r="F49" s="1153"/>
      <c r="G49" s="1153"/>
      <c r="H49" s="1153"/>
      <c r="I49" s="1153"/>
      <c r="J49" s="1154"/>
      <c r="K49" s="63">
        <v>62</v>
      </c>
      <c r="L49" s="64">
        <v>56</v>
      </c>
      <c r="M49" s="64">
        <v>50</v>
      </c>
      <c r="N49" s="64">
        <v>48</v>
      </c>
      <c r="O49" s="65">
        <v>49</v>
      </c>
      <c r="P49" s="48"/>
      <c r="Q49" s="48"/>
      <c r="R49" s="48"/>
      <c r="S49" s="48"/>
      <c r="T49" s="48"/>
      <c r="U49" s="48"/>
    </row>
    <row r="50" spans="1:21" ht="30.75" customHeight="1" x14ac:dyDescent="0.15">
      <c r="A50" s="48"/>
      <c r="B50" s="1161"/>
      <c r="C50" s="1162"/>
      <c r="D50" s="62"/>
      <c r="E50" s="1153" t="s">
        <v>17</v>
      </c>
      <c r="F50" s="1153"/>
      <c r="G50" s="1153"/>
      <c r="H50" s="1153"/>
      <c r="I50" s="1153"/>
      <c r="J50" s="1154"/>
      <c r="K50" s="63">
        <v>90</v>
      </c>
      <c r="L50" s="64">
        <v>84</v>
      </c>
      <c r="M50" s="64">
        <v>81</v>
      </c>
      <c r="N50" s="64">
        <v>48</v>
      </c>
      <c r="O50" s="65">
        <v>32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257</v>
      </c>
      <c r="L52" s="64">
        <v>259</v>
      </c>
      <c r="M52" s="64">
        <v>266</v>
      </c>
      <c r="N52" s="64">
        <v>280</v>
      </c>
      <c r="O52" s="65">
        <v>295</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201</v>
      </c>
      <c r="L53" s="69">
        <v>177</v>
      </c>
      <c r="M53" s="69">
        <v>199</v>
      </c>
      <c r="N53" s="69">
        <v>124</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2015-04-08T05:36:06Z</cp:lastPrinted>
  <dcterms:created xsi:type="dcterms:W3CDTF">2015-02-17T06:55:58Z</dcterms:created>
  <dcterms:modified xsi:type="dcterms:W3CDTF">2018-03-06T23:56:48Z</dcterms:modified>
  <cp:category/>
</cp:coreProperties>
</file>