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0.127.1.28\23企画財政商工課\04-02財政\R7\R8.3.3_R6財政状況資料集の作成について\●確認依頼\"/>
    </mc:Choice>
  </mc:AlternateContent>
  <xr:revisionPtr revIDLastSave="0" documentId="13_ncr:1_{538DEB42-5970-4B96-AF1E-B87B01ECB384}" xr6:coauthVersionLast="47" xr6:coauthVersionMax="47" xr10:uidLastSave="{00000000-0000-0000-0000-000000000000}"/>
  <bookViews>
    <workbookView xWindow="-108" yWindow="-108" windowWidth="23256" windowHeight="12456"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O34" i="10"/>
  <c r="BW34" i="10"/>
  <c r="BW35" i="10" s="1"/>
  <c r="BW36" i="10" s="1"/>
  <c r="BW37" i="10" s="1"/>
  <c r="BW38" i="10" s="1"/>
  <c r="BW39" i="10" s="1"/>
  <c r="BW40" i="10" s="1"/>
  <c r="BW41" i="10" s="1"/>
  <c r="BW42" i="10" s="1"/>
  <c r="BW43" i="10" s="1"/>
  <c r="BE34" i="10"/>
  <c r="C34" i="10"/>
  <c r="C35" i="10" l="1"/>
  <c r="U34" i="10" s="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<sst xmlns="http://schemas.openxmlformats.org/spreadsheetml/2006/main" count="1147" uniqueCount="570">
  <si>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</si>
  <si>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</si>
  <si>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</si>
  <si>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</si>
  <si>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</si>
  <si>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</si>
  <si>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</si>
  <si>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</si>
  <si>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</si>
  <si>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</si>
  <si>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</si>
  <si>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</si>
  <si>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</si>
  <si>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</si>
  <si>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</si>
  <si>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</si>
  <si>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</si>
  <si>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</si>
  <si>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</si>
  <si>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</si>
  <si>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</si>
  <si>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</si>
  <si>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</si>
  <si>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</si>
  <si>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</si>
  <si>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</si>
  <si>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</si>
  <si>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</si>
  <si>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</si>
  <si>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</si>
  <si>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</si>
  <si>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</si>
  <si>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</si>
  <si>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</si>
  <si>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</si>
  <si>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</si>
  <si>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</si>
  <si>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</si>
  <si>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</si>
  <si>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</si>
  <si>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</si>
  <si>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</si>
  <si>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</si>
  <si>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</si>
  <si>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</si>
  <si>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</si>
  <si>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</si>
  <si>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</si>
  <si>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</si>
  <si>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</si>
  <si>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</si>
  <si>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</si>
  <si>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</si>
  <si>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</si>
  <si>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</si>
  <si>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</si>
  <si>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</si>
  <si>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</si>
  <si>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</si>
  <si>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</si>
  <si>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</si>
  <si>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</si>
  <si>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</si>
  <si>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</si>
  <si>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</si>
  <si>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</si>
  <si>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</si>
  <si>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</si>
  <si>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</si>
  <si>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</si>
  <si>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</si>
  <si>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</si>
  <si>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</si>
  <si>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</si>
  <si>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</si>
  <si>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</si>
  <si>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</si>
  <si>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</si>
  <si>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</si>
  <si>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</si>
  <si>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</si>
  <si>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</si>
  <si>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</si>
  <si>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</si>
  <si>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</si>
  <si>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</si>
  <si>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</si>
  <si>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</si>
  <si>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</si>
  <si>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</si>
  <si>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</si>
  <si>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</si>
  <si>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</si>
  <si>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</si>
  <si>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輪之内町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</si>
  <si>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</si>
  <si>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</si>
  <si>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</si>
  <si>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</si>
  <si>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</si>
  <si>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</si>
  <si>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</si>
  <si>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</si>
  <si>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</si>
  <si>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</si>
  <si>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</si>
  <si>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</si>
  <si>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</si>
  <si>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</si>
  <si>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</si>
  <si>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</si>
  <si>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</si>
  <si>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</si>
  <si>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</si>
  <si>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</si>
  <si>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</si>
  <si>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</si>
  <si>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</si>
  <si>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</si>
  <si>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</si>
  <si>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</si>
  <si>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</si>
  <si>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</si>
  <si>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</si>
  <si>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</si>
  <si>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</si>
  <si>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</si>
  <si>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</si>
  <si>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</si>
  <si>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</si>
  <si>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</si>
  <si>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</si>
  <si>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</si>
  <si>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</si>
  <si>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</si>
  <si>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</si>
  <si>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</si>
  <si>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</si>
  <si>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</si>
  <si>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</si>
  <si>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</si>
  <si>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</si>
  <si>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</si>
  <si>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</si>
  <si>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</si>
  <si>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</si>
  <si>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</si>
  <si>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</si>
  <si>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</si>
  <si>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</si>
  <si>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</si>
  <si>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</si>
  <si>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</si>
  <si>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</si>
  <si>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</si>
  <si>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</si>
  <si>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</si>
  <si>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</si>
  <si>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</si>
  <si>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</si>
  <si>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</si>
  <si>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</si>
  <si>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</si>
  <si>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</si>
  <si>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</si>
  <si>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</si>
  <si>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</si>
  <si>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</si>
  <si>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</si>
  <si>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</si>
  <si>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</si>
  <si>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</si>
  <si>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</si>
  <si>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</si>
  <si>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</si>
  <si>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</si>
  <si>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</si>
  <si>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</si>
  <si>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</si>
  <si>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</si>
  <si>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</si>
  <si>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</si>
  <si>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</si>
  <si>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</si>
  <si>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</si>
  <si>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</si>
  <si>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</si>
  <si>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</si>
  <si>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</si>
  <si>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</si>
  <si>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</si>
  <si>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</si>
  <si>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</si>
  <si>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</si>
  <si>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</si>
  <si>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</si>
  <si>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</si>
  <si>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</si>
  <si>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</si>
  <si>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</si>
  <si>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</si>
  <si>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</si>
  <si>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</si>
  <si>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岐阜県輪之内町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</si>
  <si>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</si>
  <si>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</si>
  <si>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</si>
  <si>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</si>
  <si>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</si>
  <si>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</si>
  <si>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</si>
  <si>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</si>
  <si>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</si>
  <si>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</si>
  <si>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</si>
  <si>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</si>
  <si>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</si>
  <si>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</si>
  <si>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</si>
  <si>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</si>
  <si>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</si>
  <si>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</si>
  <si>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</si>
  <si>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</si>
  <si>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</si>
  <si>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</si>
  <si>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</si>
  <si>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</si>
  <si>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</si>
  <si>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</si>
  <si>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</si>
  <si>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</si>
  <si>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</si>
  <si>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</si>
  <si>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</si>
  <si>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</si>
  <si>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</si>
  <si>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</si>
  <si>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</si>
  <si>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</si>
  <si>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</si>
  <si>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</si>
  <si>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</si>
  <si>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</si>
  <si>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</si>
  <si>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</si>
  <si>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</si>
  <si>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</si>
  <si>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</si>
  <si>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</si>
  <si>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</si>
  <si>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</si>
  <si>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</si>
  <si>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</si>
  <si>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</si>
  <si>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</si>
  <si>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</si>
  <si>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</si>
  <si>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</si>
  <si>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</si>
  <si>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</si>
  <si>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</si>
  <si>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</si>
  <si>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</si>
  <si>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</si>
  <si>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</si>
  <si>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</si>
  <si>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</si>
  <si>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</si>
  <si>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</si>
  <si>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</si>
  <si>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</si>
  <si>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</si>
  <si>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</si>
  <si>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</si>
  <si>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</si>
  <si>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</si>
  <si>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</si>
  <si>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</si>
  <si>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</si>
  <si>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</si>
  <si>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</si>
  <si>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</si>
  <si>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</si>
  <si>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</si>
  <si>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</si>
  <si>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</si>
  <si>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</si>
  <si>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</si>
  <si>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</si>
  <si>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</si>
  <si>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</si>
  <si>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</si>
  <si>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</si>
  <si>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</si>
  <si>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</si>
  <si>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</si>
  <si>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</si>
  <si>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</si>
  <si>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</si>
  <si>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</si>
  <si>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</si>
  <si>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</si>
  <si>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</si>
  <si>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</si>
  <si>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</si>
  <si>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</si>
  <si>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</si>
  <si>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</si>
  <si>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</si>
  <si>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</si>
  <si>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</si>
  <si>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</si>
  <si>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</si>
  <si>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</si>
  <si>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</si>
  <si>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</si>
  <si>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</si>
  <si>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</si>
  <si>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</si>
  <si>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</si>
  <si>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</si>
  <si>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</si>
  <si>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</si>
  <si>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</si>
  <si>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</si>
  <si>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</si>
  <si>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</si>
  <si>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</si>
  <si>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</si>
  <si>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</si>
  <si>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</si>
  <si>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</si>
  <si>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</si>
  <si>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</si>
  <si>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</si>
  <si>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</si>
  <si>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</si>
  <si>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</si>
  <si>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</si>
  <si>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</si>
  <si>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</si>
  <si>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</si>
  <si>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</si>
  <si>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</si>
  <si>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</si>
  <si>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</si>
  <si>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</si>
  <si>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</si>
  <si>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</si>
  <si>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</si>
  <si>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</si>
  <si>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</si>
  <si>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</si>
  <si>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岐阜県輪之内町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</si>
  <si>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</si>
  <si>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</si>
  <si>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</si>
  <si>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</si>
  <si>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</si>
  <si>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</si>
  <si>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</si>
  <si>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</si>
  <si>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</si>
  <si>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</si>
  <si>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</si>
  <si>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</si>
  <si>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</si>
  <si>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</si>
  <si>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</si>
  <si>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</si>
  <si>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</si>
  <si>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</si>
  <si>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</si>
  <si>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</si>
  <si>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輪之内町児童発達支援事業特別会計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</si>
  <si>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</si>
  <si>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</si>
  <si>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</si>
  <si>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</si>
  <si>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</si>
  <si>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</si>
  <si>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</si>
  <si>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</si>
  <si>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</si>
  <si>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</si>
  <si>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</si>
  <si>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</si>
  <si>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</si>
  <si>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輪之内町国民健康保険事業特別会計</t>
    <phoneticPr fontId="5"/>
  </si>
  <si>
    <t>輪之内町後期高齢者医療特別会計</t>
    <phoneticPr fontId="5"/>
  </si>
  <si>
    <t>輪之内町水道事業会計</t>
    <phoneticPr fontId="5"/>
  </si>
  <si>
    <t>法適用企業</t>
    <phoneticPr fontId="5"/>
  </si>
  <si>
    <t>輪之内町下水道事業会計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</si>
  <si>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</si>
  <si>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</si>
  <si>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</si>
  <si>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</si>
  <si>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</si>
  <si>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</si>
  <si>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</si>
  <si>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</si>
  <si>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</si>
  <si>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</si>
  <si>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</si>
  <si>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</si>
  <si>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</si>
  <si>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</si>
  <si>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</si>
  <si>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</si>
  <si>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</si>
  <si>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</si>
  <si>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</si>
  <si>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</si>
  <si>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</si>
  <si>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</si>
  <si>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</si>
  <si>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</si>
  <si>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</si>
  <si>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</si>
  <si>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</si>
  <si>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</si>
  <si>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</si>
  <si>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</si>
  <si>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</si>
  <si>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</si>
  <si>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</si>
  <si>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</si>
  <si>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</si>
  <si>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</si>
  <si>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</si>
  <si>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</si>
  <si>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</si>
  <si>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</si>
  <si>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</si>
  <si>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</si>
  <si>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</si>
  <si>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</si>
  <si>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</si>
  <si>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</si>
  <si>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</si>
  <si>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</si>
  <si>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</si>
  <si>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</si>
  <si>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</si>
  <si>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</si>
  <si>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</si>
  <si>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</si>
  <si>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</si>
  <si>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</si>
  <si>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</si>
  <si>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</si>
  <si>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</si>
  <si>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</si>
  <si>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</si>
  <si>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</si>
  <si>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</si>
  <si>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</si>
  <si>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</si>
  <si>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</si>
  <si>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</si>
  <si>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</si>
  <si>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</si>
  <si>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</si>
  <si>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</si>
  <si>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</si>
  <si>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</si>
  <si>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</si>
  <si>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</si>
  <si>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</si>
  <si>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</si>
  <si>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</si>
  <si>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</si>
  <si>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</si>
  <si>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</si>
  <si>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</si>
  <si>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</si>
  <si>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</si>
  <si>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</si>
  <si>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</si>
  <si>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</si>
  <si>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</si>
  <si>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</si>
  <si>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</si>
  <si>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</si>
  <si>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</si>
  <si>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</si>
  <si>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</si>
  <si>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</si>
  <si>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</si>
  <si>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</si>
  <si>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</si>
  <si>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</si>
  <si>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</si>
  <si>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</si>
  <si>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</si>
  <si>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</si>
  <si>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</si>
  <si>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</si>
  <si>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</si>
  <si>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</si>
  <si>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</si>
  <si>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</si>
  <si>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</si>
  <si>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</si>
  <si>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</si>
  <si>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</si>
  <si>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</si>
  <si>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</si>
  <si>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</si>
  <si>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</si>
  <si>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</si>
  <si>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</si>
  <si>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</si>
  <si>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</si>
  <si>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</si>
  <si>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</si>
  <si>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</si>
  <si>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</si>
  <si>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</si>
  <si>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</si>
  <si>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</si>
  <si>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</si>
  <si>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</si>
  <si>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</si>
  <si>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</si>
  <si>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</si>
  <si>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</si>
  <si>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</si>
  <si>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0.26</t>
  </si>
  <si>
    <t>▲ 0.76</t>
  </si>
  <si>
    <t>▲ 4.78</t>
  </si>
  <si>
    <t>▲ 1.97</t>
  </si>
  <si>
    <t>輪之内町水道事業会計</t>
  </si>
  <si>
    <t>一般会計</t>
  </si>
  <si>
    <t>輪之内町下水道事業会計</t>
  </si>
  <si>
    <t>輪之内町国民健康保険事業特別会計</t>
  </si>
  <si>
    <t>輪之内町後期高齢者医療特別会計</t>
  </si>
  <si>
    <t>輪之内町児童発達支援事業特別会計</t>
  </si>
  <si>
    <t>その他会計（赤字）</t>
  </si>
  <si>
    <t>その他会計（黒字）</t>
  </si>
  <si>
    <t>R02</t>
    <phoneticPr fontId="5"/>
  </si>
  <si>
    <t>R03</t>
    <phoneticPr fontId="5"/>
  </si>
  <si>
    <t>R04</t>
    <phoneticPr fontId="5"/>
  </si>
  <si>
    <t>R05</t>
    <phoneticPr fontId="5"/>
  </si>
  <si>
    <t>R06</t>
    <phoneticPr fontId="5"/>
  </si>
  <si>
    <t>基金繰入290百万円</t>
    <rPh sb="0" eb="4">
      <t>キキンクリイレ</t>
    </rPh>
    <rPh sb="7" eb="10">
      <t>ヒャクマンエン</t>
    </rPh>
    <phoneticPr fontId="2"/>
  </si>
  <si>
    <t>-</t>
    <phoneticPr fontId="2"/>
  </si>
  <si>
    <t>基金繰入20百万円</t>
    <rPh sb="0" eb="4">
      <t>キキンクリイレ</t>
    </rPh>
    <rPh sb="6" eb="9">
      <t>ヒャクマンエン</t>
    </rPh>
    <phoneticPr fontId="2"/>
  </si>
  <si>
    <t>大垣衛生施設組合</t>
    <rPh sb="0" eb="2">
      <t>オオガキ</t>
    </rPh>
    <rPh sb="2" eb="4">
      <t>エイセイ</t>
    </rPh>
    <rPh sb="4" eb="6">
      <t>シセツ</t>
    </rPh>
    <rPh sb="6" eb="8">
      <t>クミアイ</t>
    </rPh>
    <phoneticPr fontId="2"/>
  </si>
  <si>
    <t>大垣輪中水防事務組合</t>
    <rPh sb="0" eb="2">
      <t>オオガキ</t>
    </rPh>
    <rPh sb="2" eb="4">
      <t>ワジュウ</t>
    </rPh>
    <rPh sb="4" eb="6">
      <t>スイボウ</t>
    </rPh>
    <rPh sb="6" eb="8">
      <t>ジム</t>
    </rPh>
    <rPh sb="8" eb="10">
      <t>クミアイ</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</si>
  <si>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</si>
  <si>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</si>
  <si>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大垣消防組合</t>
    <rPh sb="0" eb="2">
      <t>オオガキ</t>
    </rPh>
    <rPh sb="2" eb="4">
      <t>ショウボウ</t>
    </rPh>
    <rPh sb="4" eb="6">
      <t>クミアイ</t>
    </rPh>
    <phoneticPr fontId="2"/>
  </si>
  <si>
    <t>西濃環境整備組合</t>
    <rPh sb="0" eb="2">
      <t>セイノウ</t>
    </rPh>
    <rPh sb="2" eb="4">
      <t>カンキョウ</t>
    </rPh>
    <rPh sb="4" eb="6">
      <t>セイビ</t>
    </rPh>
    <rPh sb="6" eb="8">
      <t>クミアイ</t>
    </rPh>
    <phoneticPr fontId="2"/>
  </si>
  <si>
    <t>西南濃粗大廃棄物処理組合</t>
    <rPh sb="0" eb="1">
      <t>セイ</t>
    </rPh>
    <rPh sb="1" eb="3">
      <t>ナンノウ</t>
    </rPh>
    <rPh sb="3" eb="5">
      <t>ソダイ</t>
    </rPh>
    <rPh sb="5" eb="8">
      <t>ハイキブツ</t>
    </rPh>
    <rPh sb="8" eb="10">
      <t>ショリ</t>
    </rPh>
    <rPh sb="10" eb="12">
      <t>クミアイ</t>
    </rPh>
    <phoneticPr fontId="2"/>
  </si>
  <si>
    <t>安八郡広域連合（一般会計）</t>
    <rPh sb="0" eb="2">
      <t>アンパチ</t>
    </rPh>
    <rPh sb="2" eb="3">
      <t>グン</t>
    </rPh>
    <rPh sb="3" eb="5">
      <t>コウイキ</t>
    </rPh>
    <rPh sb="5" eb="7">
      <t>レンゴウ</t>
    </rPh>
    <rPh sb="8" eb="10">
      <t>イッパン</t>
    </rPh>
    <rPh sb="10" eb="12">
      <t>カイケイ</t>
    </rPh>
    <phoneticPr fontId="2"/>
  </si>
  <si>
    <t>安八郡広域連合（特別会計）</t>
    <rPh sb="0" eb="2">
      <t>アンパチ</t>
    </rPh>
    <rPh sb="2" eb="3">
      <t>グン</t>
    </rPh>
    <rPh sb="3" eb="5">
      <t>コウイキ</t>
    </rPh>
    <rPh sb="5" eb="7">
      <t>レンゴウ</t>
    </rPh>
    <rPh sb="8" eb="10">
      <t>トクベツ</t>
    </rPh>
    <rPh sb="10" eb="12">
      <t>カイケイ</t>
    </rPh>
    <phoneticPr fontId="2"/>
  </si>
  <si>
    <t>岐阜県後期高齢者医療広域連合（一般会計）</t>
    <rPh sb="0" eb="3">
      <t>ギフケン</t>
    </rPh>
    <rPh sb="3" eb="5">
      <t>コウキ</t>
    </rPh>
    <rPh sb="5" eb="8">
      <t>コウレイシャ</t>
    </rPh>
    <rPh sb="8" eb="10">
      <t>イリョウ</t>
    </rPh>
    <rPh sb="10" eb="12">
      <t>コウイキ</t>
    </rPh>
    <rPh sb="12" eb="14">
      <t>レンゴウ</t>
    </rPh>
    <rPh sb="15" eb="17">
      <t>イッパン</t>
    </rPh>
    <rPh sb="17" eb="19">
      <t>カイケイ</t>
    </rPh>
    <phoneticPr fontId="2"/>
  </si>
  <si>
    <t>岐阜県後期高齢者医療広域連合（特別会計）</t>
    <rPh sb="0" eb="3">
      <t>ギフケン</t>
    </rPh>
    <rPh sb="3" eb="5">
      <t>コウキ</t>
    </rPh>
    <rPh sb="5" eb="8">
      <t>コウレイシャ</t>
    </rPh>
    <rPh sb="8" eb="10">
      <t>イリョウ</t>
    </rPh>
    <rPh sb="10" eb="12">
      <t>コウイキ</t>
    </rPh>
    <rPh sb="12" eb="14">
      <t>レンゴウ</t>
    </rPh>
    <rPh sb="15" eb="17">
      <t>トクベツ</t>
    </rPh>
    <rPh sb="17" eb="19">
      <t>カイケイ</t>
    </rPh>
    <phoneticPr fontId="2"/>
  </si>
  <si>
    <t>あすわ苑老人福祉施設事務組合</t>
    <rPh sb="3" eb="4">
      <t>エン</t>
    </rPh>
    <rPh sb="4" eb="6">
      <t>ロウジン</t>
    </rPh>
    <rPh sb="6" eb="8">
      <t>フクシ</t>
    </rPh>
    <rPh sb="8" eb="10">
      <t>シセツ</t>
    </rPh>
    <rPh sb="10" eb="12">
      <t>ジム</t>
    </rPh>
    <rPh sb="12" eb="14">
      <t>クミアイ</t>
    </rPh>
    <phoneticPr fontId="2"/>
  </si>
  <si>
    <t>輪之内町土地開発公社</t>
    <rPh sb="0" eb="4">
      <t>ワノウチチョウ</t>
    </rPh>
    <rPh sb="4" eb="6">
      <t>トチ</t>
    </rPh>
    <rPh sb="6" eb="8">
      <t>カイハツ</t>
    </rPh>
    <rPh sb="8" eb="10">
      <t>コウシャ</t>
    </rPh>
    <phoneticPr fontId="2"/>
  </si>
  <si>
    <t>○</t>
  </si>
  <si>
    <t>基金繰入102百万円</t>
    <rPh sb="0" eb="4">
      <t>キキンクリイレ</t>
    </rPh>
    <rPh sb="7" eb="10">
      <t>ヒャクマンエン</t>
    </rPh>
    <phoneticPr fontId="2"/>
  </si>
  <si>
    <t>基金繰入60百万円</t>
    <rPh sb="0" eb="4">
      <t>キキンクリイレ</t>
    </rPh>
    <rPh sb="6" eb="9">
      <t>ヒャクマンエン</t>
    </rPh>
    <phoneticPr fontId="2"/>
  </si>
  <si>
    <t>公共施設等整備基金</t>
    <rPh sb="0" eb="2">
      <t>コウキョウ</t>
    </rPh>
    <rPh sb="2" eb="4">
      <t>シセツ</t>
    </rPh>
    <rPh sb="4" eb="5">
      <t>ナド</t>
    </rPh>
    <rPh sb="5" eb="7">
      <t>セイビ</t>
    </rPh>
    <rPh sb="7" eb="9">
      <t>キキン</t>
    </rPh>
    <phoneticPr fontId="5"/>
  </si>
  <si>
    <t>土地基盤整備基金</t>
    <rPh sb="0" eb="2">
      <t>トチ</t>
    </rPh>
    <rPh sb="2" eb="4">
      <t>キバン</t>
    </rPh>
    <rPh sb="4" eb="6">
      <t>セイビ</t>
    </rPh>
    <rPh sb="6" eb="8">
      <t>キキン</t>
    </rPh>
    <phoneticPr fontId="2"/>
  </si>
  <si>
    <t>地域福祉基金</t>
    <rPh sb="0" eb="2">
      <t>チイキ</t>
    </rPh>
    <rPh sb="2" eb="4">
      <t>フクシ</t>
    </rPh>
    <rPh sb="4" eb="6">
      <t>キキン</t>
    </rPh>
    <phoneticPr fontId="2"/>
  </si>
  <si>
    <t>ふるさと応援基金</t>
    <rPh sb="4" eb="6">
      <t>オウエン</t>
    </rPh>
    <rPh sb="6" eb="8">
      <t>キキン</t>
    </rPh>
    <phoneticPr fontId="2"/>
  </si>
  <si>
    <t>加納良造学術文化振興基金</t>
    <rPh sb="0" eb="2">
      <t>カノウ</t>
    </rPh>
    <rPh sb="2" eb="4">
      <t>リョウゾウ</t>
    </rPh>
    <rPh sb="4" eb="6">
      <t>ガクジュツ</t>
    </rPh>
    <rPh sb="6" eb="8">
      <t>ブンカ</t>
    </rPh>
    <rPh sb="8" eb="10">
      <t>シンコウ</t>
    </rPh>
    <rPh sb="10" eb="12">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</si>
</sst>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D227-4235-8719-F29B2B1898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82426</c:v>
                </c:pt>
                <c:pt idx="1">
                  <c:v>61429</c:v>
                </c:pt>
                <c:pt idx="2">
                  <c:v>54985</c:v>
                </c:pt>
                <c:pt idx="3">
                  <c:v>76735</c:v>
                </c:pt>
                <c:pt idx="4">
                  <c:v>87667</c:v>
                </c:pt>
              </c:numCache>
            </c:numRef>
          </c:val>
          <c:smooth val="0"/>
          <c:extLst>
            <c:ext xmlns:c16="http://schemas.microsoft.com/office/drawing/2014/chart" uri="{C3380CC4-5D6E-409C-BE32-E72D297353CC}">
              <c16:uniqueId val="{00000001-D227-4235-8719-F29B2B18984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4.03</c:v>
                </c:pt>
                <c:pt idx="1">
                  <c:v>7.01</c:v>
                </c:pt>
                <c:pt idx="2">
                  <c:v>5.94</c:v>
                </c:pt>
                <c:pt idx="3">
                  <c:v>3.9</c:v>
                </c:pt>
                <c:pt idx="4">
                  <c:v>5.31</c:v>
                </c:pt>
              </c:numCache>
            </c:numRef>
          </c:val>
          <c:extLst>
            <c:ext xmlns:c16="http://schemas.microsoft.com/office/drawing/2014/chart" uri="{C3380CC4-5D6E-409C-BE32-E72D297353CC}">
              <c16:uniqueId val="{00000000-6521-430C-90DC-9A6FF150A20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24.39</c:v>
                </c:pt>
                <c:pt idx="1">
                  <c:v>24.98</c:v>
                </c:pt>
                <c:pt idx="2">
                  <c:v>26.09</c:v>
                </c:pt>
                <c:pt idx="3">
                  <c:v>22.42</c:v>
                </c:pt>
                <c:pt idx="4">
                  <c:v>18.399999999999999</c:v>
                </c:pt>
              </c:numCache>
            </c:numRef>
          </c:val>
          <c:extLst>
            <c:ext xmlns:c16="http://schemas.microsoft.com/office/drawing/2014/chart" uri="{C3380CC4-5D6E-409C-BE32-E72D297353CC}">
              <c16:uniqueId val="{00000001-6521-430C-90DC-9A6FF150A20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-0.26</c:v>
                </c:pt>
                <c:pt idx="1">
                  <c:v>5.39</c:v>
                </c:pt>
                <c:pt idx="2">
                  <c:v>-0.76</c:v>
                </c:pt>
                <c:pt idx="3">
                  <c:v>-4.78</c:v>
                </c:pt>
                <c:pt idx="4">
                  <c:v>-1.97</c:v>
                </c:pt>
              </c:numCache>
            </c:numRef>
          </c:val>
          <c:smooth val="0"/>
          <c:extLst>
            <c:ext xmlns:c16="http://schemas.microsoft.com/office/drawing/2014/chart" uri="{C3380CC4-5D6E-409C-BE32-E72D297353CC}">
              <c16:uniqueId val="{00000002-6521-430C-90DC-9A6FF150A20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0.35</c:v>
                </c:pt>
                <c:pt idx="2">
                  <c:v>#N/A</c:v>
                </c:pt>
                <c:pt idx="3">
                  <c:v>0.34</c:v>
                </c:pt>
                <c:pt idx="4">
                  <c:v>#N/A</c:v>
                </c:pt>
                <c:pt idx="5">
                  <c:v>0.98</c:v>
                </c:pt>
                <c:pt idx="6">
                  <c:v>#N/A</c:v>
                </c:pt>
                <c:pt idx="7">
                  <c:v>2.4</c:v>
                </c:pt>
                <c:pt idx="8">
                  <c:v>0</c:v>
                </c:pt>
                <c:pt idx="9">
                  <c:v>0</c:v>
                </c:pt>
              </c:numCache>
            </c:numRef>
          </c:val>
          <c:extLst>
            <c:ext xmlns:c16="http://schemas.microsoft.com/office/drawing/2014/chart" uri="{C3380CC4-5D6E-409C-BE32-E72D297353CC}">
              <c16:uniqueId val="{00000000-8EB8-43D8-BD8C-00605A4467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B8-43D8-BD8C-00605A4467C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EB8-43D8-BD8C-00605A4467C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EB8-43D8-BD8C-00605A4467C6}"/>
            </c:ext>
          </c:extLst>
        </c:ser>
        <c:ser>
          <c:idx val="4"/>
          <c:order val="4"/>
          <c:tx>
            <c:strRef>
              <c:f>データシート!$A$31</c:f>
              <c:strCache>
                <c:ptCount val="1"/>
                <c:pt idx="0">
                  <c:v>輪之内町児童発達支援事業特別会計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c:v>
                </c:pt>
                <c:pt idx="4">
                  <c:v>#N/A</c:v>
                </c:pt>
                <c:pt idx="5">
                  <c:v>0</c:v>
                </c:pt>
                <c:pt idx="6">
                  <c:v>#N/A</c:v>
                </c:pt>
                <c:pt idx="7">
                  <c:v>0.05</c:v>
                </c:pt>
                <c:pt idx="8">
                  <c:v>#N/A</c:v>
                </c:pt>
                <c:pt idx="9">
                  <c:v>0</c:v>
                </c:pt>
              </c:numCache>
            </c:numRef>
          </c:val>
          <c:extLst>
            <c:ext xmlns:c16="http://schemas.microsoft.com/office/drawing/2014/chart" uri="{C3380CC4-5D6E-409C-BE32-E72D297353CC}">
              <c16:uniqueId val="{00000004-8EB8-43D8-BD8C-00605A4467C6}"/>
            </c:ext>
          </c:extLst>
        </c:ser>
        <c:ser>
          <c:idx val="5"/>
          <c:order val="5"/>
          <c:tx>
            <c:strRef>
              <c:f>データシート!$A$32</c:f>
              <c:strCache>
                <c:ptCount val="1"/>
                <c:pt idx="0">
                  <c:v>輪之内町後期高齢者医療特別会計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7.0000000000000007E-2</c:v>
                </c:pt>
                <c:pt idx="4">
                  <c:v>#N/A</c:v>
                </c:pt>
                <c:pt idx="5">
                  <c:v>7.0000000000000007E-2</c:v>
                </c:pt>
                <c:pt idx="6">
                  <c:v>#N/A</c:v>
                </c:pt>
                <c:pt idx="7">
                  <c:v>0.1</c:v>
                </c:pt>
                <c:pt idx="8">
                  <c:v>#N/A</c:v>
                </c:pt>
                <c:pt idx="9">
                  <c:v>0.11</c:v>
                </c:pt>
              </c:numCache>
            </c:numRef>
          </c:val>
          <c:extLst>
            <c:ext xmlns:c16="http://schemas.microsoft.com/office/drawing/2014/chart" uri="{C3380CC4-5D6E-409C-BE32-E72D297353CC}">
              <c16:uniqueId val="{00000005-8EB8-43D8-BD8C-00605A4467C6}"/>
            </c:ext>
          </c:extLst>
        </c:ser>
        <c:ser>
          <c:idx val="6"/>
          <c:order val="6"/>
          <c:tx>
            <c:strRef>
              <c:f>データシート!$A$33</c:f>
              <c:strCache>
                <c:ptCount val="1"/>
                <c:pt idx="0">
                  <c:v>輪之内町国民健康保険事業特別会計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1.04</c:v>
                </c:pt>
                <c:pt idx="2">
                  <c:v>#N/A</c:v>
                </c:pt>
                <c:pt idx="3">
                  <c:v>0.96</c:v>
                </c:pt>
                <c:pt idx="4">
                  <c:v>#N/A</c:v>
                </c:pt>
                <c:pt idx="5">
                  <c:v>0.91</c:v>
                </c:pt>
                <c:pt idx="6">
                  <c:v>#N/A</c:v>
                </c:pt>
                <c:pt idx="7">
                  <c:v>0.71</c:v>
                </c:pt>
                <c:pt idx="8">
                  <c:v>#N/A</c:v>
                </c:pt>
                <c:pt idx="9">
                  <c:v>0.39</c:v>
                </c:pt>
              </c:numCache>
            </c:numRef>
          </c:val>
          <c:extLst>
            <c:ext xmlns:c16="http://schemas.microsoft.com/office/drawing/2014/chart" uri="{C3380CC4-5D6E-409C-BE32-E72D297353CC}">
              <c16:uniqueId val="{00000006-8EB8-43D8-BD8C-00605A4467C6}"/>
            </c:ext>
          </c:extLst>
        </c:ser>
        <c:ser>
          <c:idx val="7"/>
          <c:order val="7"/>
          <c:tx>
            <c:strRef>
              <c:f>データシート!$A$34</c:f>
              <c:strCache>
                <c:ptCount val="1"/>
                <c:pt idx="0">
                  <c:v>輪之内町下水道事業会計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2.91</c:v>
                </c:pt>
              </c:numCache>
            </c:numRef>
          </c:val>
          <c:extLst>
            <c:ext xmlns:c16="http://schemas.microsoft.com/office/drawing/2014/chart" uri="{C3380CC4-5D6E-409C-BE32-E72D297353CC}">
              <c16:uniqueId val="{00000007-8EB8-43D8-BD8C-00605A4467C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3.99</c:v>
                </c:pt>
                <c:pt idx="2">
                  <c:v>#N/A</c:v>
                </c:pt>
                <c:pt idx="3">
                  <c:v>7</c:v>
                </c:pt>
                <c:pt idx="4">
                  <c:v>#N/A</c:v>
                </c:pt>
                <c:pt idx="5">
                  <c:v>5.94</c:v>
                </c:pt>
                <c:pt idx="6">
                  <c:v>#N/A</c:v>
                </c:pt>
                <c:pt idx="7">
                  <c:v>3.85</c:v>
                </c:pt>
                <c:pt idx="8">
                  <c:v>#N/A</c:v>
                </c:pt>
                <c:pt idx="9">
                  <c:v>5.31</c:v>
                </c:pt>
              </c:numCache>
            </c:numRef>
          </c:val>
          <c:extLst>
            <c:ext xmlns:c16="http://schemas.microsoft.com/office/drawing/2014/chart" uri="{C3380CC4-5D6E-409C-BE32-E72D297353CC}">
              <c16:uniqueId val="{00000008-8EB8-43D8-BD8C-00605A4467C6}"/>
            </c:ext>
          </c:extLst>
        </c:ser>
        <c:ser>
          <c:idx val="9"/>
          <c:order val="9"/>
          <c:tx>
            <c:strRef>
              <c:f>データシート!$A$36</c:f>
              <c:strCache>
                <c:ptCount val="1"/>
                <c:pt idx="0">
                  <c:v>輪之内町水道事業会計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9.0299999999999994</c:v>
                </c:pt>
                <c:pt idx="2">
                  <c:v>#N/A</c:v>
                </c:pt>
                <c:pt idx="3">
                  <c:v>8.75</c:v>
                </c:pt>
                <c:pt idx="4">
                  <c:v>#N/A</c:v>
                </c:pt>
                <c:pt idx="5">
                  <c:v>8.85</c:v>
                </c:pt>
                <c:pt idx="6">
                  <c:v>#N/A</c:v>
                </c:pt>
                <c:pt idx="7">
                  <c:v>8.39</c:v>
                </c:pt>
                <c:pt idx="8">
                  <c:v>#N/A</c:v>
                </c:pt>
                <c:pt idx="9">
                  <c:v>7.96</c:v>
                </c:pt>
              </c:numCache>
            </c:numRef>
          </c:val>
          <c:extLst>
            <c:ext xmlns:c16="http://schemas.microsoft.com/office/drawing/2014/chart" uri="{C3380CC4-5D6E-409C-BE32-E72D297353CC}">
              <c16:uniqueId val="{00000009-8EB8-43D8-BD8C-00605A4467C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357</c:v>
                </c:pt>
                <c:pt idx="5">
                  <c:v>353</c:v>
                </c:pt>
                <c:pt idx="8">
                  <c:v>357</c:v>
                </c:pt>
                <c:pt idx="11">
                  <c:v>361</c:v>
                </c:pt>
                <c:pt idx="14">
                  <c:v>356</c:v>
                </c:pt>
              </c:numCache>
            </c:numRef>
          </c:val>
          <c:extLst>
            <c:ext xmlns:c16="http://schemas.microsoft.com/office/drawing/2014/chart" uri="{C3380CC4-5D6E-409C-BE32-E72D297353CC}">
              <c16:uniqueId val="{00000000-C518-48CD-87DE-8D371135B32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18-48CD-87DE-8D371135B32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31</c:v>
                </c:pt>
                <c:pt idx="3">
                  <c:v>16</c:v>
                </c:pt>
                <c:pt idx="6">
                  <c:v>0</c:v>
                </c:pt>
                <c:pt idx="9">
                  <c:v>0</c:v>
                </c:pt>
                <c:pt idx="12">
                  <c:v>0</c:v>
                </c:pt>
              </c:numCache>
            </c:numRef>
          </c:val>
          <c:extLst>
            <c:ext xmlns:c16="http://schemas.microsoft.com/office/drawing/2014/chart" uri="{C3380CC4-5D6E-409C-BE32-E72D297353CC}">
              <c16:uniqueId val="{00000002-C518-48CD-87DE-8D371135B32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c:v>
                </c:pt>
                <c:pt idx="3">
                  <c:v>15</c:v>
                </c:pt>
                <c:pt idx="6">
                  <c:v>16</c:v>
                </c:pt>
                <c:pt idx="9">
                  <c:v>19</c:v>
                </c:pt>
                <c:pt idx="12">
                  <c:v>20</c:v>
                </c:pt>
              </c:numCache>
            </c:numRef>
          </c:val>
          <c:extLst>
            <c:ext xmlns:c16="http://schemas.microsoft.com/office/drawing/2014/chart" uri="{C3380CC4-5D6E-409C-BE32-E72D297353CC}">
              <c16:uniqueId val="{00000003-C518-48CD-87DE-8D371135B32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210</c:v>
                </c:pt>
                <c:pt idx="3">
                  <c:v>229</c:v>
                </c:pt>
                <c:pt idx="6">
                  <c:v>244</c:v>
                </c:pt>
                <c:pt idx="9">
                  <c:v>257</c:v>
                </c:pt>
                <c:pt idx="12">
                  <c:v>255</c:v>
                </c:pt>
              </c:numCache>
            </c:numRef>
          </c:val>
          <c:extLst>
            <c:ext xmlns:c16="http://schemas.microsoft.com/office/drawing/2014/chart" uri="{C3380CC4-5D6E-409C-BE32-E72D297353CC}">
              <c16:uniqueId val="{00000004-C518-48CD-87DE-8D371135B32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18-48CD-87DE-8D371135B32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18-48CD-87DE-8D371135B32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282</c:v>
                </c:pt>
                <c:pt idx="3">
                  <c:v>290</c:v>
                </c:pt>
                <c:pt idx="6">
                  <c:v>304</c:v>
                </c:pt>
                <c:pt idx="9">
                  <c:v>310</c:v>
                </c:pt>
                <c:pt idx="12">
                  <c:v>296</c:v>
                </c:pt>
              </c:numCache>
            </c:numRef>
          </c:val>
          <c:extLst>
            <c:ext xmlns:c16="http://schemas.microsoft.com/office/drawing/2014/chart" uri="{C3380CC4-5D6E-409C-BE32-E72D297353CC}">
              <c16:uniqueId val="{00000007-C518-48CD-87DE-8D371135B32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180</c:v>
                </c:pt>
                <c:pt idx="2">
                  <c:v>#N/A</c:v>
                </c:pt>
                <c:pt idx="3">
                  <c:v>#N/A</c:v>
                </c:pt>
                <c:pt idx="4">
                  <c:v>197</c:v>
                </c:pt>
                <c:pt idx="5">
                  <c:v>#N/A</c:v>
                </c:pt>
                <c:pt idx="6">
                  <c:v>#N/A</c:v>
                </c:pt>
                <c:pt idx="7">
                  <c:v>207</c:v>
                </c:pt>
                <c:pt idx="8">
                  <c:v>#N/A</c:v>
                </c:pt>
                <c:pt idx="9">
                  <c:v>#N/A</c:v>
                </c:pt>
                <c:pt idx="10">
                  <c:v>225</c:v>
                </c:pt>
                <c:pt idx="11">
                  <c:v>#N/A</c:v>
                </c:pt>
                <c:pt idx="12">
                  <c:v>#N/A</c:v>
                </c:pt>
                <c:pt idx="13">
                  <c:v>215</c:v>
                </c:pt>
                <c:pt idx="14">
                  <c:v>#N/A</c:v>
                </c:pt>
              </c:numCache>
            </c:numRef>
          </c:val>
          <c:smooth val="0"/>
          <c:extLst>
            <c:ext xmlns:c16="http://schemas.microsoft.com/office/drawing/2014/chart" uri="{C3380CC4-5D6E-409C-BE32-E72D297353CC}">
              <c16:uniqueId val="{00000008-C518-48CD-87DE-8D371135B32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4609</c:v>
                </c:pt>
                <c:pt idx="5">
                  <c:v>4517</c:v>
                </c:pt>
                <c:pt idx="8">
                  <c:v>4286</c:v>
                </c:pt>
                <c:pt idx="11">
                  <c:v>4027</c:v>
                </c:pt>
                <c:pt idx="14">
                  <c:v>3702</c:v>
                </c:pt>
              </c:numCache>
            </c:numRef>
          </c:val>
          <c:extLst>
            <c:ext xmlns:c16="http://schemas.microsoft.com/office/drawing/2014/chart" uri="{C3380CC4-5D6E-409C-BE32-E72D297353CC}">
              <c16:uniqueId val="{00000000-E77B-4827-B9FD-1452E103BCE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77B-4827-B9FD-1452E103BCE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2201</c:v>
                </c:pt>
                <c:pt idx="5">
                  <c:v>2398</c:v>
                </c:pt>
                <c:pt idx="8">
                  <c:v>2533</c:v>
                </c:pt>
                <c:pt idx="11">
                  <c:v>2436</c:v>
                </c:pt>
                <c:pt idx="14">
                  <c:v>2141</c:v>
                </c:pt>
              </c:numCache>
            </c:numRef>
          </c:val>
          <c:extLst>
            <c:ext xmlns:c16="http://schemas.microsoft.com/office/drawing/2014/chart" uri="{C3380CC4-5D6E-409C-BE32-E72D297353CC}">
              <c16:uniqueId val="{00000002-E77B-4827-B9FD-1452E103BCE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77B-4827-B9FD-1452E103BCE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77B-4827-B9FD-1452E103BCE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7B-4827-B9FD-1452E103BCE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532</c:v>
                </c:pt>
                <c:pt idx="3">
                  <c:v>531</c:v>
                </c:pt>
                <c:pt idx="6">
                  <c:v>521</c:v>
                </c:pt>
                <c:pt idx="9">
                  <c:v>515</c:v>
                </c:pt>
                <c:pt idx="12">
                  <c:v>525</c:v>
                </c:pt>
              </c:numCache>
            </c:numRef>
          </c:val>
          <c:extLst>
            <c:ext xmlns:c16="http://schemas.microsoft.com/office/drawing/2014/chart" uri="{C3380CC4-5D6E-409C-BE32-E72D297353CC}">
              <c16:uniqueId val="{00000006-E77B-4827-B9FD-1452E103BCE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175</c:v>
                </c:pt>
                <c:pt idx="3">
                  <c:v>168</c:v>
                </c:pt>
                <c:pt idx="6">
                  <c:v>192</c:v>
                </c:pt>
                <c:pt idx="9">
                  <c:v>192</c:v>
                </c:pt>
                <c:pt idx="12">
                  <c:v>194</c:v>
                </c:pt>
              </c:numCache>
            </c:numRef>
          </c:val>
          <c:extLst>
            <c:ext xmlns:c16="http://schemas.microsoft.com/office/drawing/2014/chart" uri="{C3380CC4-5D6E-409C-BE32-E72D297353CC}">
              <c16:uniqueId val="{00000007-E77B-4827-B9FD-1452E103BCE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3091</c:v>
                </c:pt>
                <c:pt idx="3">
                  <c:v>3164</c:v>
                </c:pt>
                <c:pt idx="6">
                  <c:v>3132</c:v>
                </c:pt>
                <c:pt idx="9">
                  <c:v>3099</c:v>
                </c:pt>
                <c:pt idx="12">
                  <c:v>2899</c:v>
                </c:pt>
              </c:numCache>
            </c:numRef>
          </c:val>
          <c:extLst>
            <c:ext xmlns:c16="http://schemas.microsoft.com/office/drawing/2014/chart" uri="{C3380CC4-5D6E-409C-BE32-E72D297353CC}">
              <c16:uniqueId val="{00000008-E77B-4827-B9FD-1452E103BCE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92</c:v>
                </c:pt>
                <c:pt idx="3">
                  <c:v>0</c:v>
                </c:pt>
                <c:pt idx="6">
                  <c:v>0</c:v>
                </c:pt>
                <c:pt idx="9">
                  <c:v>0</c:v>
                </c:pt>
                <c:pt idx="12">
                  <c:v>0</c:v>
                </c:pt>
              </c:numCache>
            </c:numRef>
          </c:val>
          <c:extLst>
            <c:ext xmlns:c16="http://schemas.microsoft.com/office/drawing/2014/chart" uri="{C3380CC4-5D6E-409C-BE32-E72D297353CC}">
              <c16:uniqueId val="{00000009-E77B-4827-B9FD-1452E103BCE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3315</c:v>
                </c:pt>
                <c:pt idx="3">
                  <c:v>3273</c:v>
                </c:pt>
                <c:pt idx="6">
                  <c:v>3043</c:v>
                </c:pt>
                <c:pt idx="9">
                  <c:v>2808</c:v>
                </c:pt>
                <c:pt idx="12">
                  <c:v>2554</c:v>
                </c:pt>
              </c:numCache>
            </c:numRef>
          </c:val>
          <c:extLst>
            <c:ext xmlns:c16="http://schemas.microsoft.com/office/drawing/2014/chart" uri="{C3380CC4-5D6E-409C-BE32-E72D297353CC}">
              <c16:uniqueId val="{0000000A-E77B-4827-B9FD-1452E103BCE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394</c:v>
                </c:pt>
                <c:pt idx="2">
                  <c:v>#N/A</c:v>
                </c:pt>
                <c:pt idx="3">
                  <c:v>#N/A</c:v>
                </c:pt>
                <c:pt idx="4">
                  <c:v>221</c:v>
                </c:pt>
                <c:pt idx="5">
                  <c:v>#N/A</c:v>
                </c:pt>
                <c:pt idx="6">
                  <c:v>#N/A</c:v>
                </c:pt>
                <c:pt idx="7">
                  <c:v>70</c:v>
                </c:pt>
                <c:pt idx="8">
                  <c:v>#N/A</c:v>
                </c:pt>
                <c:pt idx="9">
                  <c:v>#N/A</c:v>
                </c:pt>
                <c:pt idx="10">
                  <c:v>152</c:v>
                </c:pt>
                <c:pt idx="11">
                  <c:v>#N/A</c:v>
                </c:pt>
                <c:pt idx="12">
                  <c:v>#N/A</c:v>
                </c:pt>
                <c:pt idx="13">
                  <c:v>328</c:v>
                </c:pt>
                <c:pt idx="14">
                  <c:v>#N/A</c:v>
                </c:pt>
              </c:numCache>
            </c:numRef>
          </c:val>
          <c:smooth val="0"/>
          <c:extLst>
            <c:ext xmlns:c16="http://schemas.microsoft.com/office/drawing/2014/chart" uri="{C3380CC4-5D6E-409C-BE32-E72D297353CC}">
              <c16:uniqueId val="{0000000B-E77B-4827-B9FD-1452E103BCE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841</c:v>
                </c:pt>
                <c:pt idx="1">
                  <c:v>744</c:v>
                </c:pt>
                <c:pt idx="2">
                  <c:v>625</c:v>
                </c:pt>
              </c:numCache>
            </c:numRef>
          </c:val>
          <c:extLst>
            <c:ext xmlns:c16="http://schemas.microsoft.com/office/drawing/2014/chart" uri="{C3380CC4-5D6E-409C-BE32-E72D297353CC}">
              <c16:uniqueId val="{00000000-9CAF-4E19-BA92-5CC06A12C9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159</c:v>
                </c:pt>
                <c:pt idx="1">
                  <c:v>160</c:v>
                </c:pt>
                <c:pt idx="2">
                  <c:v>161</c:v>
                </c:pt>
              </c:numCache>
            </c:numRef>
          </c:val>
          <c:extLst>
            <c:ext xmlns:c16="http://schemas.microsoft.com/office/drawing/2014/chart" uri="{C3380CC4-5D6E-409C-BE32-E72D297353CC}">
              <c16:uniqueId val="{00000001-9CAF-4E19-BA92-5CC06A12C9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1323</c:v>
                </c:pt>
                <c:pt idx="1">
                  <c:v>1342</c:v>
                </c:pt>
                <c:pt idx="2">
                  <c:v>1185</c:v>
                </c:pt>
              </c:numCache>
            </c:numRef>
          </c:val>
          <c:extLst>
            <c:ext xmlns:c16="http://schemas.microsoft.com/office/drawing/2014/chart" uri="{C3380CC4-5D6E-409C-BE32-E72D297353CC}">
              <c16:uniqueId val="{00000002-9CAF-4E19-BA92-5CC06A12C9F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岐阜県輪之内町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元利償還金は、令和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年度発行事業債の元金償還を開始したが、平成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年度発行事業債、平成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年度発行事業債の一部の償還完了により、前年度と比較し</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百万円の減となった。今後も地方債の新規発行の抑制に努める。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公営企業債の元利償還金に対する繰入金は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百万円の減となった。減となった要因は下水道会計が令和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より法適用企業となったため、算定方法が変更されたためである。下水道会計への繰出金自体は増加しており、今後下水道債の償還ピークを迎えることもあり、長期的な視野により数値の推移を注視す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組合等が起こした地方債の元利償還金に対する負担金等については、消防組合の償還金分として</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債務負担行為に基づく支出は、令和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年度に全額償還終了した。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減災基金は満期一括償還地方債の償還の財源として積立てた実績なし。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岐阜県輪之内町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一般会計に係る地方債の現在高は、臨時財政対策債の新規発行額が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百万円の減、緊急自然災害防止対策事業債を</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百万円新規発行したが、過去分の地方債の元利償還が進んだため、</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公営企業債等繰入見込額は、令和</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年度は下水道事業債の新規発行はなく、元利償還が進んだため、地方債現在高は</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223</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百万円の減となり、</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200</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将来負担額（</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を前年度と比較すると</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442</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充当可能財源等（</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B</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）は、取崩しにより充当可能基金が減となり、基準財政需要額算入見込額も減となったため、全体で前年度と比較し</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620</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今後も下水道会計への繰出金の増、公共施設の老朽化、長寿命化対策を講じる必要性があり財政負担を伴うが、可能な限り地方債の新規発行の抑制及び基金積立を行うべく努める。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岐阜県輪之内町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取崩を行ったのは財政調整基金、公共施設等整備基金、森林環境譲与税基金、加納良造学術文化振興基金である。多くの基金で積立を行うことができたものの、令和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年度と比較すると</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百万円減となっており、また、資金不足により財政調整基金、公共施設等整備基金を多く取崩しており、基金全体では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積立額の大きなものは、公共施設等整備基金に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百万円、ふるさと応援基金に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百万円、取崩額の大きなものは、財政調整基金の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百万円、公共施設等整備基金の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防災拠点工事の本格化やインフラ工事経費の高騰等の要因により、基金より費用を捻出する必要に迫られる可能性が高い。また、国庫補助金が国の予算配分により減額されることにより、計画より多くの一般財源を支出する必要があったことから、防災拠点事業が完了するまでは、予定外の費用を基金より捻出する必要があることを念頭に置いておく必要がある。公共施設等の長寿命化、老朽化対策及び災害への備え等の不測の事態に備える必要もあるため、「公共施設等整備基金」及び「財政調整基金」へ優先的に可能な限り積立を行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・公共施設等整備基金･･･････････町の公共公益施設の整備に必要な経費に充当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・土地基盤整備基金･････････････福束地区湛水防除事業、ほ場整備事業施行における負担金及び土地改良事業施行に要する経費に充当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・地域福祉基金･････････････････在宅福祉等の普及向上、健康生きがいづくりの推進、ボランティア活動の活発化</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・加納良造学術文化振興基金･････輪之内町の学術文化の振興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・ふるさと応援基金･････････････自然環境の維持保全、社会福祉・高齢者福祉の向上、次世代育成・学校教育の充実、協働のまちづくり、文化財　　　</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の保全、伝統行事の振興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・ふるさと農村活性化対策基金･･･土地改良施設等の利活用に係る集落共同活動の支援</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・修学助成事業奨学金支給基金･･･有能な人材の育成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・森林環境譲与税基金･･･････････木材利用の促進や普及啓発</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・公共施設等整備基金･･･････････公共施設の整備に備え</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百万円を積立したが、防災拠点整備やプラネットプラザ整備の費用に充てたため、</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百万円取崩したことによる減少。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百万円を積立したことによる増加。</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・加納良造学術文化振興基金･････運用益を積立したが、わのうち未来塾やイングリッシュデイ等の事業費用に充てるため、</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崩したことによる減少。</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・公共施設等整備基金･･･････････公共施設が建設後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年程度経過している施設が多く、今後必要となる老朽化・長寿命化対策に備えるため、</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公共施設等整備計画に基づき財政負担を平準化し、将来の財政負担を増加させないよう、基金運用を行っていく。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地方交付税の増等により歳入は増となったが、普通建設事業費の増、委託料や手数料等物件費の増等により歳出が大きく増となったことによる資金不足のため、</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百万円の取崩を行った。対して積立額は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百万円であったため</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防災拠点工事の本格化や人件費・物価高騰による物件費の増等により資金繰りは厳しさを増している。少なくとも令和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防災拠点工事の完了までは、基金の取崩を行う可能性は十分にある。将来負担比率上昇の抑制にもつながるため、今後も可能な限り積立を継続し、取崩は必要最低限となるよう努める。また、公共施設の長寿命化や、自然災害等への備え等、様々な要因に備えるべく公共施設等整備基金とともに、優先的に積立を行う。</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決算剰余金を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百万円積立てたことによる増加。</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やインフラの長寿命化、老朽化対策等のため、今後も公債費の増加が見込まれている中、不測の事態に備えるため毎年定額の積立を継続している。特定財源の確保や経費削減に努め、今後も取崩を抑制す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岐阜県輪之内町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9,086
8,603
22.33
5,161,249
4,977,547
180,550
3,397,269
2,554,040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0.57→0.57</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年度単年度で見ると、算定分子である基準財政収入額は、法人税割が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5,173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千円の減、固定資産税が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16,620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千円の減等の要因により減少、算定分母である基準財政需要額は、消防費の増、臨時財政対策債振替相当額の減等により増加した。基準財政収入額が前年度比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％、基準財政需要額が前年度比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％であり、需要額の伸び率が大きいため、財政力指数（単年度）は減少した。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カ年平均でみると、令和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年度がコロナ禍ほど数値の減少がなかったため、前年度同値となった。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41</xdr:row>
      <xdr:rowOff>162378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91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41</xdr:row>
      <xdr:rowOff>162378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9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162378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127907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臨時財政対策債の減により算定分母は減少し、人件費、扶助費の増等により算定分子が増加したため、前年度と比較し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は下回っているものの、人件費の増、物価高騰の影響を受けた物件費の増、償還のピークを迎えつつある下水道会計への繰出は、今後更なる増加が見込まれる。経常経費の削減意識をより高め、かつ新たな自主財源の確保及び、徴収体制を強化し、現年分の確実な税収確保につなげ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140018</xdr:rowOff>
    </xdr:from>
    <xdr:to>
      <xdr:col>23</xdr:col>
      <xdr:colOff>133350</xdr:colOff>
      <xdr:row>60</xdr:row>
      <xdr:rowOff>170180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427018"/>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77681</xdr:rowOff>
    </xdr:from>
    <xdr:to>
      <xdr:col>19</xdr:col>
      <xdr:colOff>133350</xdr:colOff>
      <xdr:row>60</xdr:row>
      <xdr:rowOff>140018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364681"/>
          <a:ext cx="889000" cy="6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150601</xdr:rowOff>
    </xdr:from>
    <xdr:to>
      <xdr:col>15</xdr:col>
      <xdr:colOff>82550</xdr:colOff>
      <xdr:row>60</xdr:row>
      <xdr:rowOff>77681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266151"/>
          <a:ext cx="889000" cy="9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150601</xdr:rowOff>
    </xdr:from>
    <xdr:to>
      <xdr:col>11</xdr:col>
      <xdr:colOff>31750</xdr:colOff>
      <xdr:row>60</xdr:row>
      <xdr:rowOff>117898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266151"/>
          <a:ext cx="8890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119380</xdr:rowOff>
    </xdr:from>
    <xdr:to>
      <xdr:col>23</xdr:col>
      <xdr:colOff>184150</xdr:colOff>
      <xdr:row>61</xdr:row>
      <xdr:rowOff>49530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135907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89218</xdr:rowOff>
    </xdr:from>
    <xdr:to>
      <xdr:col>19</xdr:col>
      <xdr:colOff>184150</xdr:colOff>
      <xdr:row>61</xdr:row>
      <xdr:rowOff>19368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29545</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45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26881</xdr:rowOff>
    </xdr:from>
    <xdr:to>
      <xdr:col>15</xdr:col>
      <xdr:colOff>133350</xdr:colOff>
      <xdr:row>60</xdr:row>
      <xdr:rowOff>128481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138658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99801</xdr:rowOff>
    </xdr:from>
    <xdr:to>
      <xdr:col>11</xdr:col>
      <xdr:colOff>82550</xdr:colOff>
      <xdr:row>60</xdr:row>
      <xdr:rowOff>29951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2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40128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99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67098</xdr:rowOff>
    </xdr:from>
    <xdr:to>
      <xdr:col>7</xdr:col>
      <xdr:colOff>31750</xdr:colOff>
      <xdr:row>60</xdr:row>
      <xdr:rowOff>168698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7425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176,892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198,030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人件費の増加、人件費・物価高騰による役務費の増加、システム標準化対応に伴う委託料の増加等の要因により、一人当たり決算額は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21,138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類似団体平均は下回っているものの、物価高騰、人件費の増加が続いている状況を鑑みると、人件費、消耗品費、光熱水費等の経常経費は増加していくと考えられるため、引き続き経費削減に努める。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55497</xdr:rowOff>
    </xdr:from>
    <xdr:to>
      <xdr:col>23</xdr:col>
      <xdr:colOff>133350</xdr:colOff>
      <xdr:row>81</xdr:row>
      <xdr:rowOff>72499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42947"/>
          <a:ext cx="838200" cy="1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101557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9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55497</xdr:rowOff>
    </xdr:from>
    <xdr:to>
      <xdr:col>19</xdr:col>
      <xdr:colOff>133350</xdr:colOff>
      <xdr:row>81</xdr:row>
      <xdr:rowOff>55896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42947"/>
          <a:ext cx="889000" cy="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51296</xdr:rowOff>
    </xdr:from>
    <xdr:to>
      <xdr:col>15</xdr:col>
      <xdr:colOff>82550</xdr:colOff>
      <xdr:row>81</xdr:row>
      <xdr:rowOff>55896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38746"/>
          <a:ext cx="889000" cy="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50588</xdr:rowOff>
    </xdr:from>
    <xdr:to>
      <xdr:col>11</xdr:col>
      <xdr:colOff>31750</xdr:colOff>
      <xdr:row>81</xdr:row>
      <xdr:rowOff>51296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38038"/>
          <a:ext cx="8890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21699</xdr:rowOff>
    </xdr:from>
    <xdr:to>
      <xdr:col>23</xdr:col>
      <xdr:colOff>184150</xdr:colOff>
      <xdr:row>81</xdr:row>
      <xdr:rowOff>123299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0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114426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3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4697</xdr:rowOff>
    </xdr:from>
    <xdr:to>
      <xdr:col>19</xdr:col>
      <xdr:colOff>184150</xdr:colOff>
      <xdr:row>81</xdr:row>
      <xdr:rowOff>106297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9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116474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61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5096</xdr:rowOff>
    </xdr:from>
    <xdr:to>
      <xdr:col>15</xdr:col>
      <xdr:colOff>133350</xdr:colOff>
      <xdr:row>81</xdr:row>
      <xdr:rowOff>106696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9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116873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6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496</xdr:rowOff>
    </xdr:from>
    <xdr:to>
      <xdr:col>11</xdr:col>
      <xdr:colOff>82550</xdr:colOff>
      <xdr:row>81</xdr:row>
      <xdr:rowOff>102096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8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112273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56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171238</xdr:rowOff>
    </xdr:from>
    <xdr:to>
      <xdr:col>7</xdr:col>
      <xdr:colOff>31750</xdr:colOff>
      <xdr:row>81</xdr:row>
      <xdr:rowOff>101388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8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111565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5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94.2→94.0</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前年度と比較すると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ポイントの減となり、依然として類似団体平均を下回る状況が続いている。指数は適正であるが、低下が続くと人材離れの要因にもなり得るため、今後も給与体系や水準の適正化に努めていく。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106539</xdr:rowOff>
    </xdr:from>
    <xdr:to>
      <xdr:col>81</xdr:col>
      <xdr:colOff>44450</xdr:colOff>
      <xdr:row>83</xdr:row>
      <xdr:rowOff>133350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368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15522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637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106539</xdr:rowOff>
    </xdr:from>
    <xdr:to>
      <xdr:col>72</xdr:col>
      <xdr:colOff>203200</xdr:colOff>
      <xdr:row>84</xdr:row>
      <xdr:rowOff>15522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368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106539</xdr:rowOff>
    </xdr:from>
    <xdr:to>
      <xdr:col>68</xdr:col>
      <xdr:colOff>152400</xdr:colOff>
      <xdr:row>83</xdr:row>
      <xdr:rowOff>119945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368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55739</xdr:rowOff>
    </xdr:from>
    <xdr:to>
      <xdr:col>81</xdr:col>
      <xdr:colOff>95250</xdr:colOff>
      <xdr:row>83</xdr:row>
      <xdr:rowOff>157339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72266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3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136172</xdr:rowOff>
    </xdr:from>
    <xdr:to>
      <xdr:col>73</xdr:col>
      <xdr:colOff>44450</xdr:colOff>
      <xdr:row>84</xdr:row>
      <xdr:rowOff>66322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76499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55739</xdr:rowOff>
    </xdr:from>
    <xdr:to>
      <xdr:col>68</xdr:col>
      <xdr:colOff>203200</xdr:colOff>
      <xdr:row>83</xdr:row>
      <xdr:rowOff>157339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167516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69145</xdr:rowOff>
    </xdr:from>
    <xdr:to>
      <xdr:col>64</xdr:col>
      <xdr:colOff>152400</xdr:colOff>
      <xdr:row>83</xdr:row>
      <xdr:rowOff>170745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9472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定員適正化計画により採用を行っており数値は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が、依然として類似団体平均より低い水準にある。多様化する業務及び住民ニーズに対応すべく会計年度任用職員の採用で対応しているのが現状である。人材育成に努めるとともに、専門知識を有する職員の確保のため、人件費の抑制を視野に入れつつ年齢構成を意識した経験者採用や計画的な新規採用、職場環境の醸成に取り組んで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65342</xdr:rowOff>
    </xdr:from>
    <xdr:to>
      <xdr:col>81</xdr:col>
      <xdr:colOff>44450</xdr:colOff>
      <xdr:row>59</xdr:row>
      <xdr:rowOff>90678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80892"/>
          <a:ext cx="8382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48451</xdr:rowOff>
    </xdr:from>
    <xdr:to>
      <xdr:col>77</xdr:col>
      <xdr:colOff>44450</xdr:colOff>
      <xdr:row>59</xdr:row>
      <xdr:rowOff>65342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6400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48451</xdr:rowOff>
    </xdr:from>
    <xdr:to>
      <xdr:col>72</xdr:col>
      <xdr:colOff>203200</xdr:colOff>
      <xdr:row>59</xdr:row>
      <xdr:rowOff>50260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164001"/>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38798</xdr:rowOff>
    </xdr:from>
    <xdr:to>
      <xdr:col>68</xdr:col>
      <xdr:colOff>152400</xdr:colOff>
      <xdr:row>59</xdr:row>
      <xdr:rowOff>50260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54348"/>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39878</xdr:rowOff>
    </xdr:from>
    <xdr:to>
      <xdr:col>81</xdr:col>
      <xdr:colOff>95250</xdr:colOff>
      <xdr:row>59</xdr:row>
      <xdr:rowOff>141478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132605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7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14542</xdr:rowOff>
    </xdr:from>
    <xdr:to>
      <xdr:col>77</xdr:col>
      <xdr:colOff>95250</xdr:colOff>
      <xdr:row>59</xdr:row>
      <xdr:rowOff>116142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3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126319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89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169101</xdr:rowOff>
    </xdr:from>
    <xdr:to>
      <xdr:col>73</xdr:col>
      <xdr:colOff>44450</xdr:colOff>
      <xdr:row>59</xdr:row>
      <xdr:rowOff>99251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1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109428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82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170910</xdr:rowOff>
    </xdr:from>
    <xdr:to>
      <xdr:col>68</xdr:col>
      <xdr:colOff>203200</xdr:colOff>
      <xdr:row>59</xdr:row>
      <xdr:rowOff>101060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111237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8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159448</xdr:rowOff>
    </xdr:from>
    <xdr:to>
      <xdr:col>64</xdr:col>
      <xdr:colOff>152400</xdr:colOff>
      <xdr:row>59</xdr:row>
      <xdr:rowOff>89598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99775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下水道会計への繰出金は増加したが、地方債の元利償還金が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14,262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千円の減等により算定分子が減少した。また、普通交付税の増により、標準財政規模が大きくなり算定分母も増加した。算定分母の増加のほうが大きかったため、前年度と比較し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類似団体平均は下回っているものの比率は年々増加傾向である。引き続き地方債の新規発行を極力抑えて比率の推移に注視する。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56896</xdr:rowOff>
    </xdr:from>
    <xdr:to>
      <xdr:col>81</xdr:col>
      <xdr:colOff>44450</xdr:colOff>
      <xdr:row>41</xdr:row>
      <xdr:rowOff>61722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8634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42418</xdr:rowOff>
    </xdr:from>
    <xdr:to>
      <xdr:col>77</xdr:col>
      <xdr:colOff>44450</xdr:colOff>
      <xdr:row>41</xdr:row>
      <xdr:rowOff>56896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7186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18288</xdr:rowOff>
    </xdr:from>
    <xdr:to>
      <xdr:col>72</xdr:col>
      <xdr:colOff>203200</xdr:colOff>
      <xdr:row>41</xdr:row>
      <xdr:rowOff>42418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4773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170434</xdr:rowOff>
    </xdr:from>
    <xdr:to>
      <xdr:col>68</xdr:col>
      <xdr:colOff>152400</xdr:colOff>
      <xdr:row>41</xdr:row>
      <xdr:rowOff>18288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2843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27449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6096</xdr:rowOff>
    </xdr:from>
    <xdr:to>
      <xdr:col>77</xdr:col>
      <xdr:colOff>95250</xdr:colOff>
      <xdr:row>41</xdr:row>
      <xdr:rowOff>107696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163068</xdr:rowOff>
    </xdr:from>
    <xdr:to>
      <xdr:col>73</xdr:col>
      <xdr:colOff>44450</xdr:colOff>
      <xdr:row>41</xdr:row>
      <xdr:rowOff>93218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103395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138938</xdr:rowOff>
    </xdr:from>
    <xdr:to>
      <xdr:col>68</xdr:col>
      <xdr:colOff>203200</xdr:colOff>
      <xdr:row>41</xdr:row>
      <xdr:rowOff>69088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79265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6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119634</xdr:rowOff>
    </xdr:from>
    <xdr:to>
      <xdr:col>64</xdr:col>
      <xdr:colOff>152400</xdr:colOff>
      <xdr:row>41</xdr:row>
      <xdr:rowOff>49784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59961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4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地方債の現在高が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254,281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千円減となったこと等により、将来負担額は減少した。また、基金の取崩しにより、充当可能財源の基金残高が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294,472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減となったこと等により充当可能財源等も減少した。将来負担額の減少よりも充当可能財源等の減少が大きいため、算定分子は減少した。また、標準税等収入や臨時財政対策債発行可能額が減少したが、普通交付税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110,404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千円増加したこと等により標準財政規模が大きくなったことで算定分母も増加した。算定分子の増加割合の方が大きいため、前年度と比較し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ポイントの増となった。今後も地方債や基金残高の推移に引き続き注視する。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38735</xdr:rowOff>
    </xdr:from>
    <xdr:to>
      <xdr:col>81</xdr:col>
      <xdr:colOff>44450</xdr:colOff>
      <xdr:row>14</xdr:row>
      <xdr:rowOff>113806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179800" y="2439035"/>
          <a:ext cx="838200" cy="7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2540</xdr:rowOff>
    </xdr:from>
    <xdr:to>
      <xdr:col>77</xdr:col>
      <xdr:colOff>44450</xdr:colOff>
      <xdr:row>14</xdr:row>
      <xdr:rowOff>38735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290800" y="24028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2540</xdr:rowOff>
    </xdr:from>
    <xdr:to>
      <xdr:col>72</xdr:col>
      <xdr:colOff>203200</xdr:colOff>
      <xdr:row>14</xdr:row>
      <xdr:rowOff>69568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40284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69568</xdr:rowOff>
    </xdr:from>
    <xdr:to>
      <xdr:col>68</xdr:col>
      <xdr:colOff>152400</xdr:colOff>
      <xdr:row>14</xdr:row>
      <xdr:rowOff>163407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469868"/>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63006</xdr:rowOff>
    </xdr:from>
    <xdr:to>
      <xdr:col>81</xdr:col>
      <xdr:colOff>95250</xdr:colOff>
      <xdr:row>14</xdr:row>
      <xdr:rowOff>164606</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246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35083</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43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159385</xdr:rowOff>
    </xdr:from>
    <xdr:to>
      <xdr:col>77</xdr:col>
      <xdr:colOff>95250</xdr:colOff>
      <xdr:row>14</xdr:row>
      <xdr:rowOff>89535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38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74312</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474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123190</xdr:rowOff>
    </xdr:from>
    <xdr:to>
      <xdr:col>73</xdr:col>
      <xdr:colOff>44450</xdr:colOff>
      <xdr:row>14</xdr:row>
      <xdr:rowOff>53340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3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38117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43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18768</xdr:rowOff>
    </xdr:from>
    <xdr:to>
      <xdr:col>68</xdr:col>
      <xdr:colOff>203200</xdr:colOff>
      <xdr:row>14</xdr:row>
      <xdr:rowOff>120368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4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105145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50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112607</xdr:rowOff>
    </xdr:from>
    <xdr:to>
      <xdr:col>64</xdr:col>
      <xdr:colOff>152400</xdr:colOff>
      <xdr:row>15</xdr:row>
      <xdr:rowOff>42757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27534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5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岐阜県輪之内町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9,086
8,603
22.33
5,161,249
4,977,547
180,550
3,397,269
2,554,040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類似団体平均を下回っている状況が続いているが、比率は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全国的に人件費は引き上げ傾向であること、また、人材不足を解消するために、新規採用や経験者採用に取り組んでいく必要があり、計画的な採用に努めていくため、人件費の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36</xdr:row>
      <xdr:rowOff>122428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580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85852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30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44704</xdr:rowOff>
    </xdr:from>
    <xdr:to>
      <xdr:col>15</xdr:col>
      <xdr:colOff>98425</xdr:colOff>
      <xdr:row>36</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169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44704</xdr:rowOff>
    </xdr:from>
    <xdr:to>
      <xdr:col>11</xdr:col>
      <xdr:colOff>9525</xdr:colOff>
      <xdr:row>36</xdr:row>
      <xdr:rowOff>122428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169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88155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35052</xdr:rowOff>
    </xdr:from>
    <xdr:to>
      <xdr:col>20</xdr:col>
      <xdr:colOff>38100</xdr:colOff>
      <xdr:row>36</xdr:row>
      <xdr:rowOff>136652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146829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165354</xdr:rowOff>
    </xdr:from>
    <xdr:to>
      <xdr:col>11</xdr:col>
      <xdr:colOff>60325</xdr:colOff>
      <xdr:row>36</xdr:row>
      <xdr:rowOff>95504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105681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前年度と比較し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ポイントの減となったが、類似団体平均を上回っている。予防接種委託料や各種手数料の増、その他物価上昇の影響により、前年度比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94,463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増であったが、地方交付税の増、地方特例交付金の増等により、比率の上昇は抑えられた。今後、物価の高騰は続くことが見込まれるため、電気代等の節約意識の徹底、委託契約内容の精査等により比率の上昇を抑え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64135</xdr:rowOff>
    </xdr:from>
    <xdr:to>
      <xdr:col>82</xdr:col>
      <xdr:colOff>107950</xdr:colOff>
      <xdr:row>16</xdr:row>
      <xdr:rowOff>86995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8073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16</xdr:row>
      <xdr:rowOff>86995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244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155575</xdr:rowOff>
    </xdr:from>
    <xdr:to>
      <xdr:col>73</xdr:col>
      <xdr:colOff>180975</xdr:colOff>
      <xdr:row>16</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2732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155575</xdr:rowOff>
    </xdr:from>
    <xdr:to>
      <xdr:col>69</xdr:col>
      <xdr:colOff>92075</xdr:colOff>
      <xdr:row>16</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2732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13335</xdr:rowOff>
    </xdr:from>
    <xdr:to>
      <xdr:col>82</xdr:col>
      <xdr:colOff>158750</xdr:colOff>
      <xdr:row>16</xdr:row>
      <xdr:rowOff>114935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156862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36195</xdr:rowOff>
    </xdr:from>
    <xdr:to>
      <xdr:col>78</xdr:col>
      <xdr:colOff>120650</xdr:colOff>
      <xdr:row>16</xdr:row>
      <xdr:rowOff>137795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104775</xdr:rowOff>
    </xdr:from>
    <xdr:to>
      <xdr:col>69</xdr:col>
      <xdr:colOff>142875</xdr:colOff>
      <xdr:row>16</xdr:row>
      <xdr:rowOff>34925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19702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6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41910</xdr:rowOff>
    </xdr:from>
    <xdr:to>
      <xdr:col>65</xdr:col>
      <xdr:colOff>53975</xdr:colOff>
      <xdr:row>16</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128287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前年度と比較し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り、類似団体平均を上回っている。障がい者福祉、福祉医療費等の実績が増加傾向であり、特に障がい者福祉の給付費、定額減税補足給付金等の各給付金の増加が顕著である。障害福祉サービスや医療費は報酬改定により変動するため、今後の動向を注視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94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55</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75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537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前年度と比較し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ポイントの減となり、類似団体平均を上回っている。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より下水道会計が法適用事業となった影響で、繰出金が補助費等に一部振替されたことにより、減少している。しかし、出資金として、繰出金は残っており、企業債の償還に充てられることから、今後償還のピークを迎えるにあたり、額は増加してくことが見込まれるため、下水道会計の元利償還金の推移にも注視す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78994</xdr:rowOff>
    </xdr:from>
    <xdr:to>
      <xdr:col>82</xdr:col>
      <xdr:colOff>107950</xdr:colOff>
      <xdr:row>59</xdr:row>
      <xdr:rowOff>46990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851644"/>
          <a:ext cx="8382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136144</xdr:rowOff>
    </xdr:from>
    <xdr:to>
      <xdr:col>78</xdr:col>
      <xdr:colOff>69850</xdr:colOff>
      <xdr:row>59</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08024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136144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9796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58</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979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28194</xdr:rowOff>
    </xdr:from>
    <xdr:to>
      <xdr:col>82</xdr:col>
      <xdr:colOff>158750</xdr:colOff>
      <xdr:row>57</xdr:row>
      <xdr:rowOff>129794</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271</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85344</xdr:rowOff>
    </xdr:from>
    <xdr:to>
      <xdr:col>74</xdr:col>
      <xdr:colOff>31750</xdr:colOff>
      <xdr:row>59</xdr:row>
      <xdr:rowOff>15494</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0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271</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前年度と比較し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ポイントの増となり、類似団体平均を上回っている。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年度より下水道会計が法適用事業となった影響で、繰出金が補助費等に</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287,111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振替されたことが、増加の一要因である。今後は各団体への補助金、一部事務組合への負担金等について、内容の精査、見直しなどに努めるのみならず、下水道会計については、独立採算の原則に立ち返り、下水道接続率の向上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38</xdr:row>
      <xdr:rowOff>30988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312916"/>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140716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2534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81280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2123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2123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123715</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類似団体平均を下回っており、前年度と比較し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ポイントの減となった。新規発行額は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33,500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千円減少し、元利償還金は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14,262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増加した。町債の新規発行を抑えつつ、元金の償還が進んでいるため、公債費は減少したが、今後の公共施設の老朽化、長寿命化対策等により将来的に比率のさらなる上昇が見込まれる。地方債の新規発行は極力控える方針により計画的な更新を実施していく。</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146050</xdr:rowOff>
    </xdr:from>
    <xdr:to>
      <xdr:col>24</xdr:col>
      <xdr:colOff>25400</xdr:colOff>
      <xdr:row>75</xdr:row>
      <xdr:rowOff>5080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28333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xdr:rowOff>
    </xdr:from>
    <xdr:to>
      <xdr:col>19</xdr:col>
      <xdr:colOff>187325</xdr:colOff>
      <xdr:row>75</xdr:row>
      <xdr:rowOff>5080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860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146050</xdr:rowOff>
    </xdr:from>
    <xdr:to>
      <xdr:col>15</xdr:col>
      <xdr:colOff>98425</xdr:colOff>
      <xdr:row>75</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8333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146050</xdr:rowOff>
    </xdr:from>
    <xdr:to>
      <xdr:col>11</xdr:col>
      <xdr:colOff>9525</xdr:colOff>
      <xdr:row>74</xdr:row>
      <xdr:rowOff>168910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8333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95250</xdr:rowOff>
    </xdr:from>
    <xdr:to>
      <xdr:col>24</xdr:col>
      <xdr:colOff>76200</xdr:colOff>
      <xdr:row>75</xdr:row>
      <xdr:rowOff>25400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111777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125730</xdr:rowOff>
    </xdr:from>
    <xdr:to>
      <xdr:col>20</xdr:col>
      <xdr:colOff>38100</xdr:colOff>
      <xdr:row>75</xdr:row>
      <xdr:rowOff>55880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66057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58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121920</xdr:rowOff>
    </xdr:from>
    <xdr:to>
      <xdr:col>15</xdr:col>
      <xdr:colOff>149225</xdr:colOff>
      <xdr:row>75</xdr:row>
      <xdr:rowOff>52070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62247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95250</xdr:rowOff>
    </xdr:from>
    <xdr:to>
      <xdr:col>11</xdr:col>
      <xdr:colOff>60325</xdr:colOff>
      <xdr:row>75</xdr:row>
      <xdr:rowOff>25400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35577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118110</xdr:rowOff>
    </xdr:from>
    <xdr:to>
      <xdr:col>6</xdr:col>
      <xdr:colOff>171450</xdr:colOff>
      <xdr:row>75</xdr:row>
      <xdr:rowOff>48260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58437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前年度と比較し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り、類似団体平均を上回ったが、大きな乖離はない。福祉サービスの給付費等による扶助費の増加及び委託料や燃料費高騰等による物件費の増加が主な要因である。情勢を鑑みると、物件費の増は今後も続くことが予想されるため、経費削減意識を高く持つ。今後も各性質別経費の推移に注視す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10414</xdr:rowOff>
    </xdr:from>
    <xdr:to>
      <xdr:col>82</xdr:col>
      <xdr:colOff>107950</xdr:colOff>
      <xdr:row>75</xdr:row>
      <xdr:rowOff>62992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869164"/>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113284</xdr:rowOff>
    </xdr:from>
    <xdr:to>
      <xdr:col>78</xdr:col>
      <xdr:colOff>69850</xdr:colOff>
      <xdr:row>75</xdr:row>
      <xdr:rowOff>10414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8005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17272</xdr:rowOff>
    </xdr:from>
    <xdr:to>
      <xdr:col>73</xdr:col>
      <xdr:colOff>180975</xdr:colOff>
      <xdr:row>74</xdr:row>
      <xdr:rowOff>113284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7045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17272</xdr:rowOff>
    </xdr:from>
    <xdr:to>
      <xdr:col>69</xdr:col>
      <xdr:colOff>92075</xdr:colOff>
      <xdr:row>74</xdr:row>
      <xdr:rowOff>161290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704572"/>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12192</xdr:rowOff>
    </xdr:from>
    <xdr:to>
      <xdr:col>82</xdr:col>
      <xdr:colOff>158750</xdr:colOff>
      <xdr:row>75</xdr:row>
      <xdr:rowOff>113792</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8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155719</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84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131064</xdr:rowOff>
    </xdr:from>
    <xdr:to>
      <xdr:col>78</xdr:col>
      <xdr:colOff>120650</xdr:colOff>
      <xdr:row>75</xdr:row>
      <xdr:rowOff>61214</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45991</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04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62484</xdr:rowOff>
    </xdr:from>
    <xdr:to>
      <xdr:col>74</xdr:col>
      <xdr:colOff>31750</xdr:colOff>
      <xdr:row>74</xdr:row>
      <xdr:rowOff>164084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2811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137922</xdr:rowOff>
    </xdr:from>
    <xdr:to>
      <xdr:col>69</xdr:col>
      <xdr:colOff>142875</xdr:colOff>
      <xdr:row>74</xdr:row>
      <xdr:rowOff>68072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78249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42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110490</xdr:rowOff>
    </xdr:from>
    <xdr:to>
      <xdr:col>65</xdr:col>
      <xdr:colOff>53975</xdr:colOff>
      <xdr:row>75</xdr:row>
      <xdr:rowOff>40640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25417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岐阜県輪之内町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86020</xdr:rowOff>
    </xdr:from>
    <xdr:to>
      <xdr:col>29</xdr:col>
      <xdr:colOff>127000</xdr:colOff>
      <xdr:row>19</xdr:row>
      <xdr:rowOff>11605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191045"/>
          <a:ext cx="0" cy="11257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155132</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28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11605</xdr:rowOff>
    </xdr:from>
    <xdr:to>
      <xdr:col>30</xdr:col>
      <xdr:colOff>25400</xdr:colOff>
      <xdr:row>19</xdr:row>
      <xdr:rowOff>11605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16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947</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34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86020</xdr:rowOff>
    </xdr:from>
    <xdr:to>
      <xdr:col>30</xdr:col>
      <xdr:colOff>25400</xdr:colOff>
      <xdr:row>12</xdr:row>
      <xdr:rowOff>86020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191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141855</xdr:rowOff>
    </xdr:from>
    <xdr:to>
      <xdr:col>29</xdr:col>
      <xdr:colOff>127000</xdr:colOff>
      <xdr:row>19</xdr:row>
      <xdr:rowOff>22818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75580"/>
          <a:ext cx="647700" cy="52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120481</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39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103954</xdr:rowOff>
    </xdr:from>
    <xdr:to>
      <xdr:col>29</xdr:col>
      <xdr:colOff>177800</xdr:colOff>
      <xdr:row>17</xdr:row>
      <xdr:rowOff>34104</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94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22818</xdr:rowOff>
    </xdr:from>
    <xdr:to>
      <xdr:col>26</xdr:col>
      <xdr:colOff>50800</xdr:colOff>
      <xdr:row>19</xdr:row>
      <xdr:rowOff>49558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327993"/>
          <a:ext cx="698500" cy="26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2993</xdr:rowOff>
    </xdr:from>
    <xdr:to>
      <xdr:col>26</xdr:col>
      <xdr:colOff>101600</xdr:colOff>
      <xdr:row>17</xdr:row>
      <xdr:rowOff>104593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65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114770</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3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44786</xdr:rowOff>
    </xdr:from>
    <xdr:to>
      <xdr:col>22</xdr:col>
      <xdr:colOff>114300</xdr:colOff>
      <xdr:row>19</xdr:row>
      <xdr:rowOff>49558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349961"/>
          <a:ext cx="698500" cy="4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34488</xdr:rowOff>
    </xdr:from>
    <xdr:to>
      <xdr:col>22</xdr:col>
      <xdr:colOff>165100</xdr:colOff>
      <xdr:row>17</xdr:row>
      <xdr:rowOff>136088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96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146265</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6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44786</xdr:rowOff>
    </xdr:from>
    <xdr:to>
      <xdr:col>18</xdr:col>
      <xdr:colOff>177800</xdr:colOff>
      <xdr:row>19</xdr:row>
      <xdr:rowOff>54199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349961"/>
          <a:ext cx="698500" cy="9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68224</xdr:rowOff>
    </xdr:from>
    <xdr:to>
      <xdr:col>19</xdr:col>
      <xdr:colOff>38100</xdr:colOff>
      <xdr:row>17</xdr:row>
      <xdr:rowOff>169824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30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8551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9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91735</xdr:rowOff>
    </xdr:from>
    <xdr:to>
      <xdr:col>15</xdr:col>
      <xdr:colOff>101600</xdr:colOff>
      <xdr:row>18</xdr:row>
      <xdr:rowOff>21885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54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32062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2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91055</xdr:rowOff>
    </xdr:from>
    <xdr:to>
      <xdr:col>29</xdr:col>
      <xdr:colOff>177800</xdr:colOff>
      <xdr:row>19</xdr:row>
      <xdr:rowOff>21205</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224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171082</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3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143468</xdr:rowOff>
    </xdr:from>
    <xdr:to>
      <xdr:col>26</xdr:col>
      <xdr:colOff>101600</xdr:colOff>
      <xdr:row>19</xdr:row>
      <xdr:rowOff>73618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77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58395</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6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170208</xdr:rowOff>
    </xdr:from>
    <xdr:to>
      <xdr:col>22</xdr:col>
      <xdr:colOff>165100</xdr:colOff>
      <xdr:row>19</xdr:row>
      <xdr:rowOff>100358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303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85135</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90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165436</xdr:rowOff>
    </xdr:from>
    <xdr:to>
      <xdr:col>19</xdr:col>
      <xdr:colOff>38100</xdr:colOff>
      <xdr:row>19</xdr:row>
      <xdr:rowOff>95586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299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80363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8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3399</xdr:rowOff>
    </xdr:from>
    <xdr:to>
      <xdr:col>15</xdr:col>
      <xdr:colOff>101600</xdr:colOff>
      <xdr:row>19</xdr:row>
      <xdr:rowOff>104999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08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89776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94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37991</xdr:rowOff>
    </xdr:from>
    <xdr:to>
      <xdr:col>29</xdr:col>
      <xdr:colOff>127000</xdr:colOff>
      <xdr:row>36</xdr:row>
      <xdr:rowOff>43279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991241"/>
          <a:ext cx="647700" cy="5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37991</xdr:rowOff>
    </xdr:from>
    <xdr:to>
      <xdr:col>26</xdr:col>
      <xdr:colOff>50800</xdr:colOff>
      <xdr:row>36</xdr:row>
      <xdr:rowOff>53109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991241"/>
          <a:ext cx="698500" cy="15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53109</xdr:rowOff>
    </xdr:from>
    <xdr:to>
      <xdr:col>22</xdr:col>
      <xdr:colOff>114300</xdr:colOff>
      <xdr:row>36</xdr:row>
      <xdr:rowOff>62299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006359"/>
          <a:ext cx="698500" cy="9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62299</xdr:rowOff>
    </xdr:from>
    <xdr:to>
      <xdr:col>18</xdr:col>
      <xdr:colOff>177800</xdr:colOff>
      <xdr:row>36</xdr:row>
      <xdr:rowOff>79550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015549"/>
          <a:ext cx="698500" cy="17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335379</xdr:rowOff>
    </xdr:from>
    <xdr:to>
      <xdr:col>29</xdr:col>
      <xdr:colOff>177800</xdr:colOff>
      <xdr:row>36</xdr:row>
      <xdr:rowOff>94079</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45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307456</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91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330091</xdr:rowOff>
    </xdr:from>
    <xdr:to>
      <xdr:col>26</xdr:col>
      <xdr:colOff>101600</xdr:colOff>
      <xdr:row>36</xdr:row>
      <xdr:rowOff>88791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40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73568</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026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2309</xdr:rowOff>
    </xdr:from>
    <xdr:to>
      <xdr:col>22</xdr:col>
      <xdr:colOff>165100</xdr:colOff>
      <xdr:row>36</xdr:row>
      <xdr:rowOff>103909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55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88686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041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11499</xdr:rowOff>
    </xdr:from>
    <xdr:to>
      <xdr:col>19</xdr:col>
      <xdr:colOff>38100</xdr:colOff>
      <xdr:row>36</xdr:row>
      <xdr:rowOff>113099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964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97876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05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28750</xdr:rowOff>
    </xdr:from>
    <xdr:to>
      <xdr:col>15</xdr:col>
      <xdr:colOff>101600</xdr:colOff>
      <xdr:row>36</xdr:row>
      <xdr:rowOff>130350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982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115127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06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岐阜県輪之内町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9,086
8,603
22.33
5,161,249
4,977,547
180,550
3,397,269
2,554,040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42473</xdr:rowOff>
    </xdr:from>
    <xdr:to>
      <xdr:col>24</xdr:col>
      <xdr:colOff>62865</xdr:colOff>
      <xdr:row>37</xdr:row>
      <xdr:rowOff>129432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7423"/>
          <a:ext cx="1270" cy="1115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133259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47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129432</xdr:rowOff>
    </xdr:from>
    <xdr:to>
      <xdr:col>24</xdr:col>
      <xdr:colOff>152400</xdr:colOff>
      <xdr:row>37</xdr:row>
      <xdr:rowOff>129432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47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160600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42473</xdr:rowOff>
    </xdr:from>
    <xdr:to>
      <xdr:col>24</xdr:col>
      <xdr:colOff>152400</xdr:colOff>
      <xdr:row>31</xdr:row>
      <xdr:rowOff>42473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120864</xdr:rowOff>
    </xdr:from>
    <xdr:to>
      <xdr:col>24</xdr:col>
      <xdr:colOff>63500</xdr:colOff>
      <xdr:row>38</xdr:row>
      <xdr:rowOff>3997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64514"/>
          <a:ext cx="838200" cy="5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74718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040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51841</xdr:rowOff>
    </xdr:from>
    <xdr:to>
      <xdr:col>24</xdr:col>
      <xdr:colOff>114300</xdr:colOff>
      <xdr:row>35</xdr:row>
      <xdr:rowOff>153441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5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3997</xdr:rowOff>
    </xdr:from>
    <xdr:to>
      <xdr:col>19</xdr:col>
      <xdr:colOff>177800</xdr:colOff>
      <xdr:row>38</xdr:row>
      <xdr:rowOff>21357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19097"/>
          <a:ext cx="889000" cy="1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126181</xdr:rowOff>
    </xdr:from>
    <xdr:to>
      <xdr:col>20</xdr:col>
      <xdr:colOff>38100</xdr:colOff>
      <xdr:row>36</xdr:row>
      <xdr:rowOff>56331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72858</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0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11468</xdr:rowOff>
    </xdr:from>
    <xdr:to>
      <xdr:col>15</xdr:col>
      <xdr:colOff>50800</xdr:colOff>
      <xdr:row>38</xdr:row>
      <xdr:rowOff>21357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26568"/>
          <a:ext cx="889000" cy="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155305</xdr:rowOff>
    </xdr:from>
    <xdr:to>
      <xdr:col>15</xdr:col>
      <xdr:colOff>101600</xdr:colOff>
      <xdr:row>36</xdr:row>
      <xdr:rowOff>85455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101982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93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11468</xdr:rowOff>
    </xdr:from>
    <xdr:to>
      <xdr:col>10</xdr:col>
      <xdr:colOff>114300</xdr:colOff>
      <xdr:row>38</xdr:row>
      <xdr:rowOff>42506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26568"/>
          <a:ext cx="889000" cy="3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2698</xdr:rowOff>
    </xdr:from>
    <xdr:to>
      <xdr:col>10</xdr:col>
      <xdr:colOff>165100</xdr:colOff>
      <xdr:row>36</xdr:row>
      <xdr:rowOff>104298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7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120825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95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29778</xdr:rowOff>
    </xdr:from>
    <xdr:to>
      <xdr:col>6</xdr:col>
      <xdr:colOff>38100</xdr:colOff>
      <xdr:row>36</xdr:row>
      <xdr:rowOff>131378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147905</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77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70064</xdr:rowOff>
    </xdr:from>
    <xdr:to>
      <xdr:col>24</xdr:col>
      <xdr:colOff>114300</xdr:colOff>
      <xdr:row>38</xdr:row>
      <xdr:rowOff>214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156441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2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124647</xdr:rowOff>
    </xdr:from>
    <xdr:to>
      <xdr:col>20</xdr:col>
      <xdr:colOff>38100</xdr:colOff>
      <xdr:row>38</xdr:row>
      <xdr:rowOff>54797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45924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6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142007</xdr:rowOff>
    </xdr:from>
    <xdr:to>
      <xdr:col>15</xdr:col>
      <xdr:colOff>101600</xdr:colOff>
      <xdr:row>38</xdr:row>
      <xdr:rowOff>72157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8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63284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7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132118</xdr:rowOff>
    </xdr:from>
    <xdr:to>
      <xdr:col>10</xdr:col>
      <xdr:colOff>165100</xdr:colOff>
      <xdr:row>38</xdr:row>
      <xdr:rowOff>62268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53395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6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163156</xdr:rowOff>
    </xdr:from>
    <xdr:to>
      <xdr:col>6</xdr:col>
      <xdr:colOff>38100</xdr:colOff>
      <xdr:row>38</xdr:row>
      <xdr:rowOff>93306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84433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139909</xdr:rowOff>
    </xdr:from>
    <xdr:to>
      <xdr:col>24</xdr:col>
      <xdr:colOff>63500</xdr:colOff>
      <xdr:row>58</xdr:row>
      <xdr:rowOff>149161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84009"/>
          <a:ext cx="8382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146318</xdr:rowOff>
    </xdr:from>
    <xdr:to>
      <xdr:col>19</xdr:col>
      <xdr:colOff>177800</xdr:colOff>
      <xdr:row>58</xdr:row>
      <xdr:rowOff>149161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10090418"/>
          <a:ext cx="889000" cy="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146318</xdr:rowOff>
    </xdr:from>
    <xdr:to>
      <xdr:col>15</xdr:col>
      <xdr:colOff>50800</xdr:colOff>
      <xdr:row>58</xdr:row>
      <xdr:rowOff>151705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90418"/>
          <a:ext cx="889000" cy="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148781</xdr:rowOff>
    </xdr:from>
    <xdr:to>
      <xdr:col>10</xdr:col>
      <xdr:colOff>114300</xdr:colOff>
      <xdr:row>58</xdr:row>
      <xdr:rowOff>151705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92881"/>
          <a:ext cx="889000" cy="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89109</xdr:rowOff>
    </xdr:from>
    <xdr:to>
      <xdr:col>24</xdr:col>
      <xdr:colOff>114300</xdr:colOff>
      <xdr:row>59</xdr:row>
      <xdr:rowOff>19259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1003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6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98361</xdr:rowOff>
    </xdr:from>
    <xdr:to>
      <xdr:col>20</xdr:col>
      <xdr:colOff>38100</xdr:colOff>
      <xdr:row>59</xdr:row>
      <xdr:rowOff>28511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1004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19638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13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95518</xdr:rowOff>
    </xdr:from>
    <xdr:to>
      <xdr:col>15</xdr:col>
      <xdr:colOff>101600</xdr:colOff>
      <xdr:row>59</xdr:row>
      <xdr:rowOff>25668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1003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16795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13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100905</xdr:rowOff>
    </xdr:from>
    <xdr:to>
      <xdr:col>10</xdr:col>
      <xdr:colOff>165100</xdr:colOff>
      <xdr:row>59</xdr:row>
      <xdr:rowOff>31055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4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22182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13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97981</xdr:rowOff>
    </xdr:from>
    <xdr:to>
      <xdr:col>6</xdr:col>
      <xdr:colOff>38100</xdr:colOff>
      <xdr:row>59</xdr:row>
      <xdr:rowOff>28131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4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19258</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3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13754</xdr:rowOff>
    </xdr:from>
    <xdr:to>
      <xdr:col>24</xdr:col>
      <xdr:colOff>63500</xdr:colOff>
      <xdr:row>79</xdr:row>
      <xdr:rowOff>22123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58304"/>
          <a:ext cx="838200" cy="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19483</xdr:rowOff>
    </xdr:from>
    <xdr:to>
      <xdr:col>19</xdr:col>
      <xdr:colOff>177800</xdr:colOff>
      <xdr:row>79</xdr:row>
      <xdr:rowOff>22123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64033"/>
          <a:ext cx="889000" cy="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19483</xdr:rowOff>
    </xdr:from>
    <xdr:to>
      <xdr:col>15</xdr:col>
      <xdr:colOff>50800</xdr:colOff>
      <xdr:row>79</xdr:row>
      <xdr:rowOff>21031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64033"/>
          <a:ext cx="889000" cy="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21031</xdr:rowOff>
    </xdr:from>
    <xdr:to>
      <xdr:col>10</xdr:col>
      <xdr:colOff>114300</xdr:colOff>
      <xdr:row>79</xdr:row>
      <xdr:rowOff>31522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65581"/>
          <a:ext cx="889000" cy="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134404</xdr:rowOff>
    </xdr:from>
    <xdr:to>
      <xdr:col>24</xdr:col>
      <xdr:colOff>114300</xdr:colOff>
      <xdr:row>79</xdr:row>
      <xdr:rowOff>64554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0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49331</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142773</xdr:rowOff>
    </xdr:from>
    <xdr:to>
      <xdr:col>20</xdr:col>
      <xdr:colOff>38100</xdr:colOff>
      <xdr:row>79</xdr:row>
      <xdr:rowOff>72923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1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64050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0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140133</xdr:rowOff>
    </xdr:from>
    <xdr:to>
      <xdr:col>15</xdr:col>
      <xdr:colOff>101600</xdr:colOff>
      <xdr:row>79</xdr:row>
      <xdr:rowOff>70283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1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61410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0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141681</xdr:rowOff>
    </xdr:from>
    <xdr:to>
      <xdr:col>10</xdr:col>
      <xdr:colOff>165100</xdr:colOff>
      <xdr:row>79</xdr:row>
      <xdr:rowOff>71831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1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62958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0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152172</xdr:rowOff>
    </xdr:from>
    <xdr:to>
      <xdr:col>6</xdr:col>
      <xdr:colOff>38100</xdr:colOff>
      <xdr:row>79</xdr:row>
      <xdr:rowOff>82322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73449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10868</xdr:rowOff>
    </xdr:from>
    <xdr:to>
      <xdr:col>24</xdr:col>
      <xdr:colOff>63500</xdr:colOff>
      <xdr:row>97</xdr:row>
      <xdr:rowOff>135737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641518"/>
          <a:ext cx="838200" cy="12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135737</xdr:rowOff>
    </xdr:from>
    <xdr:to>
      <xdr:col>19</xdr:col>
      <xdr:colOff>177800</xdr:colOff>
      <xdr:row>97</xdr:row>
      <xdr:rowOff>149073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766387"/>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102</xdr:rowOff>
    </xdr:from>
    <xdr:to>
      <xdr:col>15</xdr:col>
      <xdr:colOff>50800</xdr:colOff>
      <xdr:row>97</xdr:row>
      <xdr:rowOff>149073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30752"/>
          <a:ext cx="889000" cy="14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102</xdr:rowOff>
    </xdr:from>
    <xdr:to>
      <xdr:col>10</xdr:col>
      <xdr:colOff>114300</xdr:colOff>
      <xdr:row>98</xdr:row>
      <xdr:rowOff>57719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30752"/>
          <a:ext cx="889000" cy="22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131518</xdr:rowOff>
    </xdr:from>
    <xdr:to>
      <xdr:col>24</xdr:col>
      <xdr:colOff>114300</xdr:colOff>
      <xdr:row>97</xdr:row>
      <xdr:rowOff>61668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9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109945</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6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84937</xdr:rowOff>
    </xdr:from>
    <xdr:to>
      <xdr:col>20</xdr:col>
      <xdr:colOff>38100</xdr:colOff>
      <xdr:row>98</xdr:row>
      <xdr:rowOff>15087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71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6214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80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98273</xdr:rowOff>
    </xdr:from>
    <xdr:to>
      <xdr:col>15</xdr:col>
      <xdr:colOff>101600</xdr:colOff>
      <xdr:row>98</xdr:row>
      <xdr:rowOff>28423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19550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82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120752</xdr:rowOff>
    </xdr:from>
    <xdr:to>
      <xdr:col>10</xdr:col>
      <xdr:colOff>165100</xdr:colOff>
      <xdr:row>97</xdr:row>
      <xdr:rowOff>50902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42029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67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6919</xdr:rowOff>
    </xdr:from>
    <xdr:to>
      <xdr:col>6</xdr:col>
      <xdr:colOff>38100</xdr:colOff>
      <xdr:row>98</xdr:row>
      <xdr:rowOff>108519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0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99646</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9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166039</xdr:rowOff>
    </xdr:from>
    <xdr:to>
      <xdr:col>55</xdr:col>
      <xdr:colOff>0</xdr:colOff>
      <xdr:row>37</xdr:row>
      <xdr:rowOff>109144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338239"/>
          <a:ext cx="838200" cy="11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86451</xdr:rowOff>
    </xdr:from>
    <xdr:to>
      <xdr:col>50</xdr:col>
      <xdr:colOff>114300</xdr:colOff>
      <xdr:row>37</xdr:row>
      <xdr:rowOff>109144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30101"/>
          <a:ext cx="889000" cy="2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86451</xdr:rowOff>
    </xdr:from>
    <xdr:to>
      <xdr:col>45</xdr:col>
      <xdr:colOff>177800</xdr:colOff>
      <xdr:row>37</xdr:row>
      <xdr:rowOff>123184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30101"/>
          <a:ext cx="889000" cy="3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80797</xdr:rowOff>
    </xdr:from>
    <xdr:to>
      <xdr:col>41</xdr:col>
      <xdr:colOff>50800</xdr:colOff>
      <xdr:row>37</xdr:row>
      <xdr:rowOff>123184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081547"/>
          <a:ext cx="889000" cy="38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115239</xdr:rowOff>
    </xdr:from>
    <xdr:to>
      <xdr:col>55</xdr:col>
      <xdr:colOff>50800</xdr:colOff>
      <xdr:row>37</xdr:row>
      <xdr:rowOff>45389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8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30166</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0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58344</xdr:rowOff>
    </xdr:from>
    <xdr:to>
      <xdr:col>50</xdr:col>
      <xdr:colOff>165100</xdr:colOff>
      <xdr:row>37</xdr:row>
      <xdr:rowOff>159944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151071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49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35651</xdr:rowOff>
    </xdr:from>
    <xdr:to>
      <xdr:col>46</xdr:col>
      <xdr:colOff>38100</xdr:colOff>
      <xdr:row>37</xdr:row>
      <xdr:rowOff>137251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7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128378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47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72384</xdr:rowOff>
    </xdr:from>
    <xdr:to>
      <xdr:col>41</xdr:col>
      <xdr:colOff>101600</xdr:colOff>
      <xdr:row>38</xdr:row>
      <xdr:rowOff>2533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160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165111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0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29997</xdr:rowOff>
    </xdr:from>
    <xdr:to>
      <xdr:col>36</xdr:col>
      <xdr:colOff>165100</xdr:colOff>
      <xdr:row>35</xdr:row>
      <xdr:rowOff>131597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03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122724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612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3447</xdr:rowOff>
    </xdr:from>
    <xdr:to>
      <xdr:col>55</xdr:col>
      <xdr:colOff>0</xdr:colOff>
      <xdr:row>59</xdr:row>
      <xdr:rowOff>15347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10118997"/>
          <a:ext cx="838200" cy="1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15347</xdr:rowOff>
    </xdr:from>
    <xdr:to>
      <xdr:col>50</xdr:col>
      <xdr:colOff>114300</xdr:colOff>
      <xdr:row>59</xdr:row>
      <xdr:rowOff>39023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10130897"/>
          <a:ext cx="889000" cy="2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32009</xdr:rowOff>
    </xdr:from>
    <xdr:to>
      <xdr:col>45</xdr:col>
      <xdr:colOff>177800</xdr:colOff>
      <xdr:row>59</xdr:row>
      <xdr:rowOff>39023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10147559"/>
          <a:ext cx="889000" cy="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9152</xdr:rowOff>
    </xdr:from>
    <xdr:to>
      <xdr:col>41</xdr:col>
      <xdr:colOff>50800</xdr:colOff>
      <xdr:row>59</xdr:row>
      <xdr:rowOff>32009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10124702"/>
          <a:ext cx="889000" cy="2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124097</xdr:rowOff>
    </xdr:from>
    <xdr:to>
      <xdr:col>55</xdr:col>
      <xdr:colOff>50800</xdr:colOff>
      <xdr:row>59</xdr:row>
      <xdr:rowOff>54247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1006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49985</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99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135997</xdr:rowOff>
    </xdr:from>
    <xdr:to>
      <xdr:col>50</xdr:col>
      <xdr:colOff>165100</xdr:colOff>
      <xdr:row>59</xdr:row>
      <xdr:rowOff>66147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1008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57274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101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159673</xdr:rowOff>
    </xdr:from>
    <xdr:to>
      <xdr:col>46</xdr:col>
      <xdr:colOff>38100</xdr:colOff>
      <xdr:row>59</xdr:row>
      <xdr:rowOff>89823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1010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80950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19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152659</xdr:rowOff>
    </xdr:from>
    <xdr:to>
      <xdr:col>41</xdr:col>
      <xdr:colOff>101600</xdr:colOff>
      <xdr:row>59</xdr:row>
      <xdr:rowOff>82809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1009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73936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1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129802</xdr:rowOff>
    </xdr:from>
    <xdr:to>
      <xdr:col>36</xdr:col>
      <xdr:colOff>165100</xdr:colOff>
      <xdr:row>59</xdr:row>
      <xdr:rowOff>59952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1007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51079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16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97411</xdr:rowOff>
    </xdr:from>
    <xdr:to>
      <xdr:col>55</xdr:col>
      <xdr:colOff>0</xdr:colOff>
      <xdr:row>78</xdr:row>
      <xdr:rowOff>100608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70511"/>
          <a:ext cx="838200" cy="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100608</xdr:rowOff>
    </xdr:from>
    <xdr:to>
      <xdr:col>50</xdr:col>
      <xdr:colOff>114300</xdr:colOff>
      <xdr:row>78</xdr:row>
      <xdr:rowOff>111323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473708"/>
          <a:ext cx="889000" cy="1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111323</xdr:rowOff>
    </xdr:from>
    <xdr:to>
      <xdr:col>45</xdr:col>
      <xdr:colOff>177800</xdr:colOff>
      <xdr:row>78</xdr:row>
      <xdr:rowOff>114488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484423"/>
          <a:ext cx="889000" cy="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114488</xdr:rowOff>
    </xdr:from>
    <xdr:to>
      <xdr:col>41</xdr:col>
      <xdr:colOff>50800</xdr:colOff>
      <xdr:row>78</xdr:row>
      <xdr:rowOff>119481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487588"/>
          <a:ext cx="889000" cy="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46611</xdr:rowOff>
    </xdr:from>
    <xdr:to>
      <xdr:col>55</xdr:col>
      <xdr:colOff>50800</xdr:colOff>
      <xdr:row>78</xdr:row>
      <xdr:rowOff>148211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157256</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5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49808</xdr:rowOff>
    </xdr:from>
    <xdr:to>
      <xdr:col>50</xdr:col>
      <xdr:colOff>165100</xdr:colOff>
      <xdr:row>78</xdr:row>
      <xdr:rowOff>151408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2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142535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51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60523</xdr:rowOff>
    </xdr:from>
    <xdr:to>
      <xdr:col>46</xdr:col>
      <xdr:colOff>38100</xdr:colOff>
      <xdr:row>78</xdr:row>
      <xdr:rowOff>162123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3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153250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2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63688</xdr:rowOff>
    </xdr:from>
    <xdr:to>
      <xdr:col>41</xdr:col>
      <xdr:colOff>101600</xdr:colOff>
      <xdr:row>78</xdr:row>
      <xdr:rowOff>165288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3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156415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52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68681</xdr:rowOff>
    </xdr:from>
    <xdr:to>
      <xdr:col>36</xdr:col>
      <xdr:colOff>165100</xdr:colOff>
      <xdr:row>78</xdr:row>
      <xdr:rowOff>170281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4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161408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53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94112</xdr:rowOff>
    </xdr:from>
    <xdr:to>
      <xdr:col>55</xdr:col>
      <xdr:colOff>0</xdr:colOff>
      <xdr:row>98</xdr:row>
      <xdr:rowOff>107893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896212"/>
          <a:ext cx="838200" cy="1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107893</xdr:rowOff>
    </xdr:from>
    <xdr:to>
      <xdr:col>50</xdr:col>
      <xdr:colOff>114300</xdr:colOff>
      <xdr:row>98</xdr:row>
      <xdr:rowOff>143931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909993"/>
          <a:ext cx="889000" cy="3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134369</xdr:rowOff>
    </xdr:from>
    <xdr:to>
      <xdr:col>45</xdr:col>
      <xdr:colOff>177800</xdr:colOff>
      <xdr:row>98</xdr:row>
      <xdr:rowOff>143931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936469"/>
          <a:ext cx="889000" cy="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96462</xdr:rowOff>
    </xdr:from>
    <xdr:to>
      <xdr:col>41</xdr:col>
      <xdr:colOff>50800</xdr:colOff>
      <xdr:row>98</xdr:row>
      <xdr:rowOff>134369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898562"/>
          <a:ext cx="889000" cy="3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43312</xdr:rowOff>
    </xdr:from>
    <xdr:to>
      <xdr:col>55</xdr:col>
      <xdr:colOff>50800</xdr:colOff>
      <xdr:row>98</xdr:row>
      <xdr:rowOff>144912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84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153357</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57093</xdr:rowOff>
    </xdr:from>
    <xdr:to>
      <xdr:col>50</xdr:col>
      <xdr:colOff>165100</xdr:colOff>
      <xdr:row>98</xdr:row>
      <xdr:rowOff>158693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85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149820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95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93131</xdr:rowOff>
    </xdr:from>
    <xdr:to>
      <xdr:col>46</xdr:col>
      <xdr:colOff>38100</xdr:colOff>
      <xdr:row>99</xdr:row>
      <xdr:rowOff>23281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9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14408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98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83569</xdr:rowOff>
    </xdr:from>
    <xdr:to>
      <xdr:col>41</xdr:col>
      <xdr:colOff>101600</xdr:colOff>
      <xdr:row>99</xdr:row>
      <xdr:rowOff>13719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8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4846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97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45662</xdr:rowOff>
    </xdr:from>
    <xdr:to>
      <xdr:col>36</xdr:col>
      <xdr:colOff>165100</xdr:colOff>
      <xdr:row>98</xdr:row>
      <xdr:rowOff>147262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4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138389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4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5764</xdr:rowOff>
    </xdr:from>
    <xdr:to>
      <xdr:col>85</xdr:col>
      <xdr:colOff>127000</xdr:colOff>
      <xdr:row>77</xdr:row>
      <xdr:rowOff>10466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07414"/>
          <a:ext cx="8382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5764</xdr:rowOff>
    </xdr:from>
    <xdr:to>
      <xdr:col>81</xdr:col>
      <xdr:colOff>50800</xdr:colOff>
      <xdr:row>77</xdr:row>
      <xdr:rowOff>10832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07414"/>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10832</xdr:rowOff>
    </xdr:from>
    <xdr:to>
      <xdr:col>76</xdr:col>
      <xdr:colOff>114300</xdr:colOff>
      <xdr:row>77</xdr:row>
      <xdr:rowOff>20434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12482"/>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20434</xdr:rowOff>
    </xdr:from>
    <xdr:to>
      <xdr:col>71</xdr:col>
      <xdr:colOff>177800</xdr:colOff>
      <xdr:row>77</xdr:row>
      <xdr:rowOff>28823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22084"/>
          <a:ext cx="889000" cy="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131116</xdr:rowOff>
    </xdr:from>
    <xdr:to>
      <xdr:col>85</xdr:col>
      <xdr:colOff>177800</xdr:colOff>
      <xdr:row>77</xdr:row>
      <xdr:rowOff>61266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6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109543</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126414</xdr:rowOff>
    </xdr:from>
    <xdr:to>
      <xdr:col>81</xdr:col>
      <xdr:colOff>101600</xdr:colOff>
      <xdr:row>77</xdr:row>
      <xdr:rowOff>56564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5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47691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4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131482</xdr:rowOff>
    </xdr:from>
    <xdr:to>
      <xdr:col>76</xdr:col>
      <xdr:colOff>165100</xdr:colOff>
      <xdr:row>77</xdr:row>
      <xdr:rowOff>61632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6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52759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141084</xdr:rowOff>
    </xdr:from>
    <xdr:to>
      <xdr:col>72</xdr:col>
      <xdr:colOff>38100</xdr:colOff>
      <xdr:row>77</xdr:row>
      <xdr:rowOff>71234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7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62361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6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149473</xdr:rowOff>
    </xdr:from>
    <xdr:to>
      <xdr:col>67</xdr:col>
      <xdr:colOff>101600</xdr:colOff>
      <xdr:row>77</xdr:row>
      <xdr:rowOff>79623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7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70750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27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96129</xdr:rowOff>
    </xdr:from>
    <xdr:to>
      <xdr:col>85</xdr:col>
      <xdr:colOff>127000</xdr:colOff>
      <xdr:row>99</xdr:row>
      <xdr:rowOff>97030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7069679"/>
          <a:ext cx="838200" cy="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80071</xdr:rowOff>
    </xdr:from>
    <xdr:to>
      <xdr:col>81</xdr:col>
      <xdr:colOff>50800</xdr:colOff>
      <xdr:row>99</xdr:row>
      <xdr:rowOff>96129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7053621"/>
          <a:ext cx="889000" cy="1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76064</xdr:rowOff>
    </xdr:from>
    <xdr:to>
      <xdr:col>76</xdr:col>
      <xdr:colOff>114300</xdr:colOff>
      <xdr:row>99</xdr:row>
      <xdr:rowOff>80071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7049614"/>
          <a:ext cx="889000" cy="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76064</xdr:rowOff>
    </xdr:from>
    <xdr:to>
      <xdr:col>71</xdr:col>
      <xdr:colOff>177800</xdr:colOff>
      <xdr:row>99</xdr:row>
      <xdr:rowOff>91624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7049614"/>
          <a:ext cx="889000" cy="1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46230</xdr:rowOff>
    </xdr:from>
    <xdr:to>
      <xdr:col>85</xdr:col>
      <xdr:colOff>177800</xdr:colOff>
      <xdr:row>99</xdr:row>
      <xdr:rowOff>147830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701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132607</xdr:rowOff>
    </xdr:from>
    <xdr:ext cx="469744"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93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45329</xdr:rowOff>
    </xdr:from>
    <xdr:to>
      <xdr:col>81</xdr:col>
      <xdr:colOff>101600</xdr:colOff>
      <xdr:row>99</xdr:row>
      <xdr:rowOff>146929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701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138056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711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29271</xdr:rowOff>
    </xdr:from>
    <xdr:to>
      <xdr:col>76</xdr:col>
      <xdr:colOff>165100</xdr:colOff>
      <xdr:row>99</xdr:row>
      <xdr:rowOff>130871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700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121998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709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25264</xdr:rowOff>
    </xdr:from>
    <xdr:to>
      <xdr:col>72</xdr:col>
      <xdr:colOff>38100</xdr:colOff>
      <xdr:row>99</xdr:row>
      <xdr:rowOff>126864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99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117991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709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40824</xdr:rowOff>
    </xdr:from>
    <xdr:to>
      <xdr:col>67</xdr:col>
      <xdr:colOff>101600</xdr:colOff>
      <xdr:row>99</xdr:row>
      <xdr:rowOff>142424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70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133551</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710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119567</xdr:rowOff>
    </xdr:from>
    <xdr:to>
      <xdr:col>116</xdr:col>
      <xdr:colOff>63500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634667"/>
          <a:ext cx="838200" cy="15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106793</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62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68767</xdr:rowOff>
    </xdr:from>
    <xdr:to>
      <xdr:col>116</xdr:col>
      <xdr:colOff>114300</xdr:colOff>
      <xdr:row>38</xdr:row>
      <xdr:rowOff>170367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58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91644</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43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43459</xdr:rowOff>
    </xdr:from>
    <xdr:to>
      <xdr:col>116</xdr:col>
      <xdr:colOff>63500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159009"/>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43231</xdr:rowOff>
    </xdr:from>
    <xdr:to>
      <xdr:col>111</xdr:col>
      <xdr:colOff>177800</xdr:colOff>
      <xdr:row>59</xdr:row>
      <xdr:rowOff>43459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15878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42507</xdr:rowOff>
    </xdr:from>
    <xdr:to>
      <xdr:col>107</xdr:col>
      <xdr:colOff>50800</xdr:colOff>
      <xdr:row>59</xdr:row>
      <xdr:rowOff>43231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158057"/>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42507</xdr:rowOff>
    </xdr:from>
    <xdr:to>
      <xdr:col>102</xdr:col>
      <xdr:colOff>114300</xdr:colOff>
      <xdr:row>59</xdr:row>
      <xdr:rowOff>42545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1015805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249299"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10029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164109</xdr:rowOff>
    </xdr:from>
    <xdr:to>
      <xdr:col>112</xdr:col>
      <xdr:colOff>38100</xdr:colOff>
      <xdr:row>59</xdr:row>
      <xdr:rowOff>94259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1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85386</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66333" y="10200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163881</xdr:rowOff>
    </xdr:from>
    <xdr:to>
      <xdr:col>107</xdr:col>
      <xdr:colOff>101600</xdr:colOff>
      <xdr:row>59</xdr:row>
      <xdr:rowOff>94031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10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85158</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77333" y="10200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163157</xdr:rowOff>
    </xdr:from>
    <xdr:to>
      <xdr:col>102</xdr:col>
      <xdr:colOff>165100</xdr:colOff>
      <xdr:row>59</xdr:row>
      <xdr:rowOff>93307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10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84434</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6017" y="10199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163195</xdr:rowOff>
    </xdr:from>
    <xdr:to>
      <xdr:col>98</xdr:col>
      <xdr:colOff>38100</xdr:colOff>
      <xdr:row>59</xdr:row>
      <xdr:rowOff>93345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84472</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7017" y="10200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73895</xdr:rowOff>
    </xdr:from>
    <xdr:to>
      <xdr:col>116</xdr:col>
      <xdr:colOff>63500</xdr:colOff>
      <xdr:row>77</xdr:row>
      <xdr:rowOff>71659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2761195"/>
          <a:ext cx="838200" cy="51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73895</xdr:rowOff>
    </xdr:from>
    <xdr:to>
      <xdr:col>111</xdr:col>
      <xdr:colOff>177800</xdr:colOff>
      <xdr:row>74</xdr:row>
      <xdr:rowOff>129560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761195"/>
          <a:ext cx="889000" cy="5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129560</xdr:rowOff>
    </xdr:from>
    <xdr:to>
      <xdr:col>107</xdr:col>
      <xdr:colOff>50800</xdr:colOff>
      <xdr:row>75</xdr:row>
      <xdr:rowOff>61616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816860"/>
          <a:ext cx="889000" cy="10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61616</xdr:rowOff>
    </xdr:from>
    <xdr:to>
      <xdr:col>102</xdr:col>
      <xdr:colOff>114300</xdr:colOff>
      <xdr:row>75</xdr:row>
      <xdr:rowOff>124971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920366"/>
          <a:ext cx="889000" cy="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20859</xdr:rowOff>
    </xdr:from>
    <xdr:to>
      <xdr:col>116</xdr:col>
      <xdr:colOff>114300</xdr:colOff>
      <xdr:row>77</xdr:row>
      <xdr:rowOff>122459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22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170736</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20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23095</xdr:rowOff>
    </xdr:from>
    <xdr:to>
      <xdr:col>112</xdr:col>
      <xdr:colOff>38100</xdr:colOff>
      <xdr:row>74</xdr:row>
      <xdr:rowOff>124695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71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141222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48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78760</xdr:rowOff>
    </xdr:from>
    <xdr:to>
      <xdr:col>107</xdr:col>
      <xdr:colOff>101600</xdr:colOff>
      <xdr:row>75</xdr:row>
      <xdr:rowOff>8910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85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10816</xdr:rowOff>
    </xdr:from>
    <xdr:to>
      <xdr:col>102</xdr:col>
      <xdr:colOff>165100</xdr:colOff>
      <xdr:row>75</xdr:row>
      <xdr:rowOff>112416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86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103543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96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74171</xdr:rowOff>
    </xdr:from>
    <xdr:to>
      <xdr:col>98</xdr:col>
      <xdr:colOff>38100</xdr:colOff>
      <xdr:row>76</xdr:row>
      <xdr:rowOff>4322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9329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166899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02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住民一人当たりのコストは投資及び出資金以外の項目について類似団体平均を下回っている。投資及び出資金が増加した要因としては、</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年度より下水道会計が法適用事業となった影響で、繰出金が補助費等と出資金に振り替えられたことが挙げられる。繰出金の減少、補助費等の増加も同様の要因である。出資金については、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債の償還に充てられており、今後償還のピークを迎えるにあたり、元利償還金があと数年は増加傾向となることが見込まれる。独立採算の原則に立ち返り、上昇を抑えるべく努める。普通建設事業費が新規、更新がともに増加しており、防災拠点の整備や図書館の空調設備改修工事、文化会館の設備改修によるものである。今後、公共施設の老朽化、長寿命化対策が必要となるため維持補修費や普通建設事業（更新整備）の増加も見込まれ、防災拠点工事のさらなる本格化により普通建設事業（新規設備）の増加が見込まれる。将来負担比率や実質公債費比率の推移にも注視しながら、後年度に財政負担が大きくならないよう、予算の平準化を意識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岐阜県輪之内町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9,086
8,603
22.33
5,161,249
4,977,547
180,550
3,397,269
2,554,040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16147</xdr:rowOff>
    </xdr:from>
    <xdr:to>
      <xdr:col>24</xdr:col>
      <xdr:colOff>62865</xdr:colOff>
      <xdr:row>37</xdr:row>
      <xdr:rowOff>168873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1097"/>
          <a:ext cx="1270" cy="1181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1250</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1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168873</xdr:rowOff>
    </xdr:from>
    <xdr:to>
      <xdr:col>24</xdr:col>
      <xdr:colOff>152400</xdr:colOff>
      <xdr:row>37</xdr:row>
      <xdr:rowOff>168873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12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134274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16147</xdr:rowOff>
    </xdr:from>
    <xdr:to>
      <xdr:col>24</xdr:col>
      <xdr:colOff>152400</xdr:colOff>
      <xdr:row>31</xdr:row>
      <xdr:rowOff>16147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1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168873</xdr:rowOff>
    </xdr:from>
    <xdr:to>
      <xdr:col>24</xdr:col>
      <xdr:colOff>63500</xdr:colOff>
      <xdr:row>38</xdr:row>
      <xdr:rowOff>1996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12523"/>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126799</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8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103922</xdr:rowOff>
    </xdr:from>
    <xdr:to>
      <xdr:col>24</xdr:col>
      <xdr:colOff>114300</xdr:colOff>
      <xdr:row>35</xdr:row>
      <xdr:rowOff>34072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3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1996</xdr:rowOff>
    </xdr:from>
    <xdr:to>
      <xdr:col>19</xdr:col>
      <xdr:colOff>177800</xdr:colOff>
      <xdr:row>38</xdr:row>
      <xdr:rowOff>41728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517096"/>
          <a:ext cx="889000" cy="3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137886</xdr:rowOff>
    </xdr:from>
    <xdr:to>
      <xdr:col>20</xdr:col>
      <xdr:colOff>38100</xdr:colOff>
      <xdr:row>35</xdr:row>
      <xdr:rowOff>68036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84563</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74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24202</xdr:rowOff>
    </xdr:from>
    <xdr:to>
      <xdr:col>15</xdr:col>
      <xdr:colOff>50800</xdr:colOff>
      <xdr:row>38</xdr:row>
      <xdr:rowOff>41728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53930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163467</xdr:rowOff>
    </xdr:from>
    <xdr:to>
      <xdr:col>15</xdr:col>
      <xdr:colOff>101600</xdr:colOff>
      <xdr:row>35</xdr:row>
      <xdr:rowOff>93617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110144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6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165608</xdr:rowOff>
    </xdr:from>
    <xdr:to>
      <xdr:col>10</xdr:col>
      <xdr:colOff>114300</xdr:colOff>
      <xdr:row>38</xdr:row>
      <xdr:rowOff>24202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509258"/>
          <a:ext cx="889000" cy="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29028</xdr:rowOff>
    </xdr:from>
    <xdr:to>
      <xdr:col>10</xdr:col>
      <xdr:colOff>165100</xdr:colOff>
      <xdr:row>35</xdr:row>
      <xdr:rowOff>130628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147155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47861</xdr:rowOff>
    </xdr:from>
    <xdr:to>
      <xdr:col>6</xdr:col>
      <xdr:colOff>38100</xdr:colOff>
      <xdr:row>35</xdr:row>
      <xdr:rowOff>149461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165988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118074</xdr:rowOff>
    </xdr:from>
    <xdr:to>
      <xdr:col>24</xdr:col>
      <xdr:colOff>114300</xdr:colOff>
      <xdr:row>38</xdr:row>
      <xdr:rowOff>48223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617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33001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7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122646</xdr:rowOff>
    </xdr:from>
    <xdr:to>
      <xdr:col>20</xdr:col>
      <xdr:colOff>38100</xdr:colOff>
      <xdr:row>38</xdr:row>
      <xdr:rowOff>52795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662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43923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5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162378</xdr:rowOff>
    </xdr:from>
    <xdr:to>
      <xdr:col>15</xdr:col>
      <xdr:colOff>101600</xdr:colOff>
      <xdr:row>38</xdr:row>
      <xdr:rowOff>92528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50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83655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9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144852</xdr:rowOff>
    </xdr:from>
    <xdr:to>
      <xdr:col>10</xdr:col>
      <xdr:colOff>165100</xdr:colOff>
      <xdr:row>38</xdr:row>
      <xdr:rowOff>75002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8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66129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8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114808</xdr:rowOff>
    </xdr:from>
    <xdr:to>
      <xdr:col>6</xdr:col>
      <xdr:colOff>38100</xdr:colOff>
      <xdr:row>38</xdr:row>
      <xdr:rowOff>44958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5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36085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106227</xdr:rowOff>
    </xdr:from>
    <xdr:to>
      <xdr:col>24</xdr:col>
      <xdr:colOff>63500</xdr:colOff>
      <xdr:row>58</xdr:row>
      <xdr:rowOff>111055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50327"/>
          <a:ext cx="838200" cy="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102332</xdr:rowOff>
    </xdr:from>
    <xdr:to>
      <xdr:col>19</xdr:col>
      <xdr:colOff>177800</xdr:colOff>
      <xdr:row>58</xdr:row>
      <xdr:rowOff>111055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46432"/>
          <a:ext cx="889000" cy="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102261</xdr:rowOff>
    </xdr:from>
    <xdr:to>
      <xdr:col>15</xdr:col>
      <xdr:colOff>50800</xdr:colOff>
      <xdr:row>58</xdr:row>
      <xdr:rowOff>102332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46361"/>
          <a:ext cx="889000" cy="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65195</xdr:rowOff>
    </xdr:from>
    <xdr:to>
      <xdr:col>10</xdr:col>
      <xdr:colOff>114300</xdr:colOff>
      <xdr:row>58</xdr:row>
      <xdr:rowOff>102261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09295"/>
          <a:ext cx="889000" cy="3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55427</xdr:rowOff>
    </xdr:from>
    <xdr:to>
      <xdr:col>24</xdr:col>
      <xdr:colOff>114300</xdr:colOff>
      <xdr:row>58</xdr:row>
      <xdr:rowOff>157027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141804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60255</xdr:rowOff>
    </xdr:from>
    <xdr:to>
      <xdr:col>20</xdr:col>
      <xdr:colOff>38100</xdr:colOff>
      <xdr:row>58</xdr:row>
      <xdr:rowOff>161855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152982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51532</xdr:rowOff>
    </xdr:from>
    <xdr:to>
      <xdr:col>15</xdr:col>
      <xdr:colOff>101600</xdr:colOff>
      <xdr:row>58</xdr:row>
      <xdr:rowOff>153132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9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144259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51461</xdr:rowOff>
    </xdr:from>
    <xdr:to>
      <xdr:col>10</xdr:col>
      <xdr:colOff>165100</xdr:colOff>
      <xdr:row>58</xdr:row>
      <xdr:rowOff>153061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9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144188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8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14395</xdr:rowOff>
    </xdr:from>
    <xdr:to>
      <xdr:col>6</xdr:col>
      <xdr:colOff>38100</xdr:colOff>
      <xdr:row>58</xdr:row>
      <xdr:rowOff>115995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107122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51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98437</xdr:rowOff>
    </xdr:from>
    <xdr:to>
      <xdr:col>24</xdr:col>
      <xdr:colOff>62865</xdr:colOff>
      <xdr:row>77</xdr:row>
      <xdr:rowOff>129271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42837"/>
          <a:ext cx="1270" cy="88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133098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3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129271</xdr:rowOff>
    </xdr:from>
    <xdr:to>
      <xdr:col>24</xdr:col>
      <xdr:colOff>152400</xdr:colOff>
      <xdr:row>77</xdr:row>
      <xdr:rowOff>129271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30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45114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21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98437</xdr:rowOff>
    </xdr:from>
    <xdr:to>
      <xdr:col>24</xdr:col>
      <xdr:colOff>152400</xdr:colOff>
      <xdr:row>72</xdr:row>
      <xdr:rowOff>98437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42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28724</xdr:rowOff>
    </xdr:from>
    <xdr:to>
      <xdr:col>24</xdr:col>
      <xdr:colOff>63500</xdr:colOff>
      <xdr:row>77</xdr:row>
      <xdr:rowOff>133803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30374"/>
          <a:ext cx="838200" cy="10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162713</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50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139836</xdr:rowOff>
    </xdr:from>
    <xdr:to>
      <xdr:col>24</xdr:col>
      <xdr:colOff>114300</xdr:colOff>
      <xdr:row>76</xdr:row>
      <xdr:rowOff>69986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9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133803</xdr:rowOff>
    </xdr:from>
    <xdr:to>
      <xdr:col>19</xdr:col>
      <xdr:colOff>177800</xdr:colOff>
      <xdr:row>77</xdr:row>
      <xdr:rowOff>149639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35453"/>
          <a:ext cx="889000" cy="1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16224</xdr:rowOff>
    </xdr:from>
    <xdr:to>
      <xdr:col>20</xdr:col>
      <xdr:colOff>38100</xdr:colOff>
      <xdr:row>76</xdr:row>
      <xdr:rowOff>117824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134351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2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85874</xdr:rowOff>
    </xdr:from>
    <xdr:to>
      <xdr:col>15</xdr:col>
      <xdr:colOff>50800</xdr:colOff>
      <xdr:row>77</xdr:row>
      <xdr:rowOff>149639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87524"/>
          <a:ext cx="889000" cy="6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53183</xdr:rowOff>
    </xdr:from>
    <xdr:to>
      <xdr:col>15</xdr:col>
      <xdr:colOff>101600</xdr:colOff>
      <xdr:row>76</xdr:row>
      <xdr:rowOff>154783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8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171311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85874</xdr:rowOff>
    </xdr:from>
    <xdr:to>
      <xdr:col>10</xdr:col>
      <xdr:colOff>114300</xdr:colOff>
      <xdr:row>78</xdr:row>
      <xdr:rowOff>20577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87524"/>
          <a:ext cx="889000" cy="10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30012</xdr:rowOff>
    </xdr:from>
    <xdr:to>
      <xdr:col>10</xdr:col>
      <xdr:colOff>165100</xdr:colOff>
      <xdr:row>76</xdr:row>
      <xdr:rowOff>131612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6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148140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122441</xdr:rowOff>
    </xdr:from>
    <xdr:to>
      <xdr:col>6</xdr:col>
      <xdr:colOff>38100</xdr:colOff>
      <xdr:row>77</xdr:row>
      <xdr:rowOff>52591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69117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2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149374</xdr:rowOff>
    </xdr:from>
    <xdr:to>
      <xdr:col>24</xdr:col>
      <xdr:colOff>114300</xdr:colOff>
      <xdr:row>77</xdr:row>
      <xdr:rowOff>79524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7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64301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94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83003</xdr:rowOff>
    </xdr:from>
    <xdr:to>
      <xdr:col>20</xdr:col>
      <xdr:colOff>38100</xdr:colOff>
      <xdr:row>78</xdr:row>
      <xdr:rowOff>13153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8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4280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77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98839</xdr:rowOff>
    </xdr:from>
    <xdr:to>
      <xdr:col>15</xdr:col>
      <xdr:colOff>101600</xdr:colOff>
      <xdr:row>78</xdr:row>
      <xdr:rowOff>28989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0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20116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9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35074</xdr:rowOff>
    </xdr:from>
    <xdr:to>
      <xdr:col>10</xdr:col>
      <xdr:colOff>165100</xdr:colOff>
      <xdr:row>77</xdr:row>
      <xdr:rowOff>136674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3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127801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2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141227</xdr:rowOff>
    </xdr:from>
    <xdr:to>
      <xdr:col>6</xdr:col>
      <xdr:colOff>38100</xdr:colOff>
      <xdr:row>78</xdr:row>
      <xdr:rowOff>71377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4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62504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145890</xdr:rowOff>
    </xdr:from>
    <xdr:to>
      <xdr:col>24</xdr:col>
      <xdr:colOff>63500</xdr:colOff>
      <xdr:row>97</xdr:row>
      <xdr:rowOff>153394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76540"/>
          <a:ext cx="838200" cy="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138699</xdr:rowOff>
    </xdr:from>
    <xdr:to>
      <xdr:col>19</xdr:col>
      <xdr:colOff>177800</xdr:colOff>
      <xdr:row>97</xdr:row>
      <xdr:rowOff>145890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69349"/>
          <a:ext cx="889000" cy="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130580</xdr:rowOff>
    </xdr:from>
    <xdr:to>
      <xdr:col>15</xdr:col>
      <xdr:colOff>50800</xdr:colOff>
      <xdr:row>97</xdr:row>
      <xdr:rowOff>138699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761230"/>
          <a:ext cx="889000" cy="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130580</xdr:rowOff>
    </xdr:from>
    <xdr:to>
      <xdr:col>10</xdr:col>
      <xdr:colOff>114300</xdr:colOff>
      <xdr:row>97</xdr:row>
      <xdr:rowOff>156584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61230"/>
          <a:ext cx="889000" cy="2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102594</xdr:rowOff>
    </xdr:from>
    <xdr:to>
      <xdr:col>24</xdr:col>
      <xdr:colOff>114300</xdr:colOff>
      <xdr:row>98</xdr:row>
      <xdr:rowOff>32744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3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17521</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4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95090</xdr:rowOff>
    </xdr:from>
    <xdr:to>
      <xdr:col>20</xdr:col>
      <xdr:colOff>38100</xdr:colOff>
      <xdr:row>98</xdr:row>
      <xdr:rowOff>25240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2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16367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87899</xdr:rowOff>
    </xdr:from>
    <xdr:to>
      <xdr:col>15</xdr:col>
      <xdr:colOff>101600</xdr:colOff>
      <xdr:row>98</xdr:row>
      <xdr:rowOff>18049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1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9176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1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79780</xdr:rowOff>
    </xdr:from>
    <xdr:to>
      <xdr:col>10</xdr:col>
      <xdr:colOff>165100</xdr:colOff>
      <xdr:row>98</xdr:row>
      <xdr:rowOff>9930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0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105784</xdr:rowOff>
    </xdr:from>
    <xdr:to>
      <xdr:col>6</xdr:col>
      <xdr:colOff>38100</xdr:colOff>
      <xdr:row>98</xdr:row>
      <xdr:rowOff>35934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3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27061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2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123561</xdr:rowOff>
    </xdr:from>
    <xdr:to>
      <xdr:col>55</xdr:col>
      <xdr:colOff>0</xdr:colOff>
      <xdr:row>57</xdr:row>
      <xdr:rowOff>163688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896211"/>
          <a:ext cx="838200" cy="4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95359</xdr:rowOff>
    </xdr:from>
    <xdr:to>
      <xdr:col>50</xdr:col>
      <xdr:colOff>114300</xdr:colOff>
      <xdr:row>57</xdr:row>
      <xdr:rowOff>123561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868009"/>
          <a:ext cx="889000" cy="2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78984</xdr:rowOff>
    </xdr:from>
    <xdr:to>
      <xdr:col>45</xdr:col>
      <xdr:colOff>177800</xdr:colOff>
      <xdr:row>57</xdr:row>
      <xdr:rowOff>95359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851634"/>
          <a:ext cx="889000" cy="1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67988</xdr:rowOff>
    </xdr:from>
    <xdr:to>
      <xdr:col>41</xdr:col>
      <xdr:colOff>50800</xdr:colOff>
      <xdr:row>57</xdr:row>
      <xdr:rowOff>78984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840638"/>
          <a:ext cx="8890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112888</xdr:rowOff>
    </xdr:from>
    <xdr:to>
      <xdr:col>55</xdr:col>
      <xdr:colOff>50800</xdr:colOff>
      <xdr:row>58</xdr:row>
      <xdr:rowOff>43038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8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91315</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72761</xdr:rowOff>
    </xdr:from>
    <xdr:to>
      <xdr:col>50</xdr:col>
      <xdr:colOff>165100</xdr:colOff>
      <xdr:row>58</xdr:row>
      <xdr:rowOff>2911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4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165488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3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44559</xdr:rowOff>
    </xdr:from>
    <xdr:to>
      <xdr:col>46</xdr:col>
      <xdr:colOff>38100</xdr:colOff>
      <xdr:row>57</xdr:row>
      <xdr:rowOff>146159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1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137286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0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28184</xdr:rowOff>
    </xdr:from>
    <xdr:to>
      <xdr:col>41</xdr:col>
      <xdr:colOff>101600</xdr:colOff>
      <xdr:row>57</xdr:row>
      <xdr:rowOff>129784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0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120911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89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17188</xdr:rowOff>
    </xdr:from>
    <xdr:to>
      <xdr:col>36</xdr:col>
      <xdr:colOff>165100</xdr:colOff>
      <xdr:row>57</xdr:row>
      <xdr:rowOff>118788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8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109915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8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76496</xdr:rowOff>
    </xdr:from>
    <xdr:to>
      <xdr:col>55</xdr:col>
      <xdr:colOff>0</xdr:colOff>
      <xdr:row>79</xdr:row>
      <xdr:rowOff>80694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621046"/>
          <a:ext cx="838200" cy="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59412</xdr:rowOff>
    </xdr:from>
    <xdr:to>
      <xdr:col>50</xdr:col>
      <xdr:colOff>114300</xdr:colOff>
      <xdr:row>79</xdr:row>
      <xdr:rowOff>80694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603962"/>
          <a:ext cx="889000" cy="2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59412</xdr:rowOff>
    </xdr:from>
    <xdr:to>
      <xdr:col>45</xdr:col>
      <xdr:colOff>177800</xdr:colOff>
      <xdr:row>79</xdr:row>
      <xdr:rowOff>83745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603962"/>
          <a:ext cx="889000" cy="2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70630</xdr:rowOff>
    </xdr:from>
    <xdr:to>
      <xdr:col>41</xdr:col>
      <xdr:colOff>50800</xdr:colOff>
      <xdr:row>79</xdr:row>
      <xdr:rowOff>83745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615180"/>
          <a:ext cx="889000" cy="1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25696</xdr:rowOff>
    </xdr:from>
    <xdr:to>
      <xdr:col>55</xdr:col>
      <xdr:colOff>50800</xdr:colOff>
      <xdr:row>79</xdr:row>
      <xdr:rowOff>127296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7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112073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29894</xdr:rowOff>
    </xdr:from>
    <xdr:to>
      <xdr:col>50</xdr:col>
      <xdr:colOff>165100</xdr:colOff>
      <xdr:row>79</xdr:row>
      <xdr:rowOff>131494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7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122621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66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8612</xdr:rowOff>
    </xdr:from>
    <xdr:to>
      <xdr:col>46</xdr:col>
      <xdr:colOff>38100</xdr:colOff>
      <xdr:row>79</xdr:row>
      <xdr:rowOff>110212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5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101339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64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32945</xdr:rowOff>
    </xdr:from>
    <xdr:to>
      <xdr:col>41</xdr:col>
      <xdr:colOff>101600</xdr:colOff>
      <xdr:row>79</xdr:row>
      <xdr:rowOff>134545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125672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7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19830</xdr:rowOff>
    </xdr:from>
    <xdr:to>
      <xdr:col>36</xdr:col>
      <xdr:colOff>165100</xdr:colOff>
      <xdr:row>79</xdr:row>
      <xdr:rowOff>121430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6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112557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6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127157</xdr:rowOff>
    </xdr:from>
    <xdr:to>
      <xdr:col>55</xdr:col>
      <xdr:colOff>0</xdr:colOff>
      <xdr:row>97</xdr:row>
      <xdr:rowOff>155635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57807"/>
          <a:ext cx="838200" cy="2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155635</xdr:rowOff>
    </xdr:from>
    <xdr:to>
      <xdr:col>50</xdr:col>
      <xdr:colOff>114300</xdr:colOff>
      <xdr:row>97</xdr:row>
      <xdr:rowOff>165929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86285"/>
          <a:ext cx="889000" cy="1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156280</xdr:rowOff>
    </xdr:from>
    <xdr:to>
      <xdr:col>45</xdr:col>
      <xdr:colOff>177800</xdr:colOff>
      <xdr:row>97</xdr:row>
      <xdr:rowOff>165929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86930"/>
          <a:ext cx="889000" cy="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156280</xdr:rowOff>
    </xdr:from>
    <xdr:to>
      <xdr:col>41</xdr:col>
      <xdr:colOff>50800</xdr:colOff>
      <xdr:row>98</xdr:row>
      <xdr:rowOff>5586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86930"/>
          <a:ext cx="889000" cy="2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76357</xdr:rowOff>
    </xdr:from>
    <xdr:to>
      <xdr:col>55</xdr:col>
      <xdr:colOff>50800</xdr:colOff>
      <xdr:row>98</xdr:row>
      <xdr:rowOff>6507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0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54784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8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104835</xdr:rowOff>
    </xdr:from>
    <xdr:to>
      <xdr:col>50</xdr:col>
      <xdr:colOff>165100</xdr:colOff>
      <xdr:row>98</xdr:row>
      <xdr:rowOff>34985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3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26112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2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115129</xdr:rowOff>
    </xdr:from>
    <xdr:to>
      <xdr:col>46</xdr:col>
      <xdr:colOff>38100</xdr:colOff>
      <xdr:row>98</xdr:row>
      <xdr:rowOff>45279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4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36406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3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105480</xdr:rowOff>
    </xdr:from>
    <xdr:to>
      <xdr:col>41</xdr:col>
      <xdr:colOff>101600</xdr:colOff>
      <xdr:row>98</xdr:row>
      <xdr:rowOff>35630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3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26757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126236</xdr:rowOff>
    </xdr:from>
    <xdr:to>
      <xdr:col>36</xdr:col>
      <xdr:colOff>165100</xdr:colOff>
      <xdr:row>98</xdr:row>
      <xdr:rowOff>56386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5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47513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108784</xdr:rowOff>
    </xdr:from>
    <xdr:to>
      <xdr:col>85</xdr:col>
      <xdr:colOff>127000</xdr:colOff>
      <xdr:row>37</xdr:row>
      <xdr:rowOff>145305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52434"/>
          <a:ext cx="838200" cy="3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145305</xdr:rowOff>
    </xdr:from>
    <xdr:to>
      <xdr:col>81</xdr:col>
      <xdr:colOff>50800</xdr:colOff>
      <xdr:row>37</xdr:row>
      <xdr:rowOff>168810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488955"/>
          <a:ext cx="889000" cy="2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168810</xdr:rowOff>
    </xdr:from>
    <xdr:to>
      <xdr:col>76</xdr:col>
      <xdr:colOff>114300</xdr:colOff>
      <xdr:row>38</xdr:row>
      <xdr:rowOff>41640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12460"/>
          <a:ext cx="889000" cy="4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60015</xdr:rowOff>
    </xdr:from>
    <xdr:to>
      <xdr:col>71</xdr:col>
      <xdr:colOff>177800</xdr:colOff>
      <xdr:row>38</xdr:row>
      <xdr:rowOff>41640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403665"/>
          <a:ext cx="889000" cy="15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166576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51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57984</xdr:rowOff>
    </xdr:from>
    <xdr:to>
      <xdr:col>85</xdr:col>
      <xdr:colOff>177800</xdr:colOff>
      <xdr:row>37</xdr:row>
      <xdr:rowOff>159584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0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17361</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8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94505</xdr:rowOff>
    </xdr:from>
    <xdr:to>
      <xdr:col>81</xdr:col>
      <xdr:colOff>101600</xdr:colOff>
      <xdr:row>38</xdr:row>
      <xdr:rowOff>24655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41182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1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118010</xdr:rowOff>
    </xdr:from>
    <xdr:to>
      <xdr:col>76</xdr:col>
      <xdr:colOff>165100</xdr:colOff>
      <xdr:row>38</xdr:row>
      <xdr:rowOff>48160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39287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5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162290</xdr:rowOff>
    </xdr:from>
    <xdr:to>
      <xdr:col>72</xdr:col>
      <xdr:colOff>38100</xdr:colOff>
      <xdr:row>38</xdr:row>
      <xdr:rowOff>92440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50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83567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9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9215</xdr:rowOff>
    </xdr:from>
    <xdr:to>
      <xdr:col>67</xdr:col>
      <xdr:colOff>101600</xdr:colOff>
      <xdr:row>37</xdr:row>
      <xdr:rowOff>110815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35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127342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2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11488</xdr:rowOff>
    </xdr:from>
    <xdr:to>
      <xdr:col>85</xdr:col>
      <xdr:colOff>127000</xdr:colOff>
      <xdr:row>58</xdr:row>
      <xdr:rowOff>18692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955588"/>
          <a:ext cx="838200" cy="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18692</xdr:rowOff>
    </xdr:from>
    <xdr:to>
      <xdr:col>81</xdr:col>
      <xdr:colOff>50800</xdr:colOff>
      <xdr:row>58</xdr:row>
      <xdr:rowOff>89829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62792"/>
          <a:ext cx="889000" cy="7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89829</xdr:rowOff>
    </xdr:from>
    <xdr:to>
      <xdr:col>76</xdr:col>
      <xdr:colOff>114300</xdr:colOff>
      <xdr:row>58</xdr:row>
      <xdr:rowOff>99894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10033929"/>
          <a:ext cx="889000" cy="1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99894</xdr:rowOff>
    </xdr:from>
    <xdr:to>
      <xdr:col>71</xdr:col>
      <xdr:colOff>177800</xdr:colOff>
      <xdr:row>58</xdr:row>
      <xdr:rowOff>103608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10043994"/>
          <a:ext cx="8890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132138</xdr:rowOff>
    </xdr:from>
    <xdr:to>
      <xdr:col>85</xdr:col>
      <xdr:colOff>177800</xdr:colOff>
      <xdr:row>58</xdr:row>
      <xdr:rowOff>62288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48461</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2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139342</xdr:rowOff>
    </xdr:from>
    <xdr:to>
      <xdr:col>81</xdr:col>
      <xdr:colOff>101600</xdr:colOff>
      <xdr:row>58</xdr:row>
      <xdr:rowOff>69492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1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60619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0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39029</xdr:rowOff>
    </xdr:from>
    <xdr:to>
      <xdr:col>76</xdr:col>
      <xdr:colOff>165100</xdr:colOff>
      <xdr:row>58</xdr:row>
      <xdr:rowOff>140629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8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131756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7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49094</xdr:rowOff>
    </xdr:from>
    <xdr:to>
      <xdr:col>72</xdr:col>
      <xdr:colOff>38100</xdr:colOff>
      <xdr:row>58</xdr:row>
      <xdr:rowOff>150694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9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141821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52808</xdr:rowOff>
    </xdr:from>
    <xdr:to>
      <xdr:col>67</xdr:col>
      <xdr:colOff>101600</xdr:colOff>
      <xdr:row>58</xdr:row>
      <xdr:rowOff>154408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9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145535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8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5764</xdr:rowOff>
    </xdr:from>
    <xdr:to>
      <xdr:col>85</xdr:col>
      <xdr:colOff>127000</xdr:colOff>
      <xdr:row>97</xdr:row>
      <xdr:rowOff>10466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636414"/>
          <a:ext cx="8382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5764</xdr:rowOff>
    </xdr:from>
    <xdr:to>
      <xdr:col>81</xdr:col>
      <xdr:colOff>50800</xdr:colOff>
      <xdr:row>97</xdr:row>
      <xdr:rowOff>10832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636414"/>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10832</xdr:rowOff>
    </xdr:from>
    <xdr:to>
      <xdr:col>76</xdr:col>
      <xdr:colOff>114300</xdr:colOff>
      <xdr:row>97</xdr:row>
      <xdr:rowOff>20434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641482"/>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20434</xdr:rowOff>
    </xdr:from>
    <xdr:to>
      <xdr:col>71</xdr:col>
      <xdr:colOff>177800</xdr:colOff>
      <xdr:row>97</xdr:row>
      <xdr:rowOff>28823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651084"/>
          <a:ext cx="889000" cy="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131116</xdr:rowOff>
    </xdr:from>
    <xdr:to>
      <xdr:col>85</xdr:col>
      <xdr:colOff>177800</xdr:colOff>
      <xdr:row>97</xdr:row>
      <xdr:rowOff>61266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5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109543</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126414</xdr:rowOff>
    </xdr:from>
    <xdr:to>
      <xdr:col>81</xdr:col>
      <xdr:colOff>101600</xdr:colOff>
      <xdr:row>97</xdr:row>
      <xdr:rowOff>56564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58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47691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67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131482</xdr:rowOff>
    </xdr:from>
    <xdr:to>
      <xdr:col>76</xdr:col>
      <xdr:colOff>165100</xdr:colOff>
      <xdr:row>97</xdr:row>
      <xdr:rowOff>61632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5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52759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141084</xdr:rowOff>
    </xdr:from>
    <xdr:to>
      <xdr:col>72</xdr:col>
      <xdr:colOff>38100</xdr:colOff>
      <xdr:row>97</xdr:row>
      <xdr:rowOff>71234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0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62361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69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149473</xdr:rowOff>
    </xdr:from>
    <xdr:to>
      <xdr:col>67</xdr:col>
      <xdr:colOff>101600</xdr:colOff>
      <xdr:row>97</xdr:row>
      <xdr:rowOff>79623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0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70750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70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消防費以外の項目について類似団体平均を下回っている。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ポイント上回った消防費について、増加の主な要因は防災拠点整備工事である。今後建物工事が始まり、工事がより本格化していくため、さらなる増加が見込まれる。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上昇が大きいのは、民生費、教育費であり、要因としては、教育費では図書館の空調設備改修工事や文化会館の設備改修を行ったため、民生費では、福祉サービスの扶助費増加に加え、定額減税補足給付金等の各種給付金を実施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民生費、教育費は管理する公共施設が多く、今後老朽化、長寿命化対策が必要となることが考えられるため、計画的に実施し、急激な増加を抑えていく。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岐阜県輪之内町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標準財政規模は標準税等収入及び臨時財政対策債発行可能額の減があったが、普通交付税の増があったため大きくなった。</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年度は防災拠点工事や図書館空調設備改修工事等の普通建設事業費が大きかったため、実質単年度収支は赤字となっているが、財政調整基金を</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120,000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千円、公共施設等整備基金を</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165,699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千円取崩したことにより、実質支出の収支は黒字となっている。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財政調整基金残高については、令和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年度と比較して、取崩額が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20,744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千円増となったこと、積立金額が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1,300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千円減となったため、比率は減少した。</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健全な財政運営が継続できるよう、今後も歳出の見直し、特定財源の確保に努めていく。</a:t>
          </a:r>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岐阜県輪之内町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いずれの会計も赤字に陥ることなく黒字で推移している。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標準財政規模は標準税等収入及び臨時財政対策債発行可能額の減があったが、普通交付税の増があったため大きくなった。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一般会計の標準財政規模に対する比率は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歳入について、町税は個人町民税、固定資産税が減となる等、前年度と比較して</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19,018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千円の減となった。また、地方交付税は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118,037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千円の増、新型コロナウイルス関連交付金の減や地方創生臨時交付金等により、国庫支出金が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83,040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歳出について、人件費・物価高騰による各種手数料の増や、システム標準化対応に係る委託、総合計画及び総合戦略策定委託の皆増等により物件費が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94,463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千円の増となった。また、防災拠点工事や図書館空調設備改修工事等により、普通建設事業費が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85,441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前年度比較で歳入、歳出ともに増加したため、実質収支は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51,034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今後は現年分の確実な税収確保、新たな外部資金の獲得に努めるとともに、補助事業等の見直し、経常経費の削減意識を高く持つことを意識する。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また、医療保険関係特別会計では医療費の適正化や抑制、下水道事業については加入促進に努め、独立採算の原則に立ち返り繰出支出を抑制する。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9"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5161249</v>
      </c>
      <c r="BO4" s="371"/>
      <c r="BP4" s="371"/>
      <c r="BQ4" s="371"/>
      <c r="BR4" s="371"/>
      <c r="BS4" s="371"/>
      <c r="BT4" s="371"/>
      <c r="BU4" s="372"/>
      <c r="BV4" s="370">
        <v>4754409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5.3</v>
      </c>
      <c r="CU4" s="377"/>
      <c r="CV4" s="377"/>
      <c r="CW4" s="377"/>
      <c r="CX4" s="377"/>
      <c r="CY4" s="377"/>
      <c r="CZ4" s="377"/>
      <c r="DA4" s="378"/>
      <c r="DB4" s="376">
        <v>3.9</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4977547</v>
      </c>
      <c r="BO5" s="408"/>
      <c r="BP5" s="408"/>
      <c r="BQ5" s="408"/>
      <c r="BR5" s="408"/>
      <c r="BS5" s="408"/>
      <c r="BT5" s="408"/>
      <c r="BU5" s="409"/>
      <c r="BV5" s="407">
        <v>4615262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83.2</v>
      </c>
      <c r="CU5" s="405"/>
      <c r="CV5" s="405"/>
      <c r="CW5" s="405"/>
      <c r="CX5" s="405"/>
      <c r="CY5" s="405"/>
      <c r="CZ5" s="405"/>
      <c r="DA5" s="406"/>
      <c r="DB5" s="404">
        <v>81.7</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183702</v>
      </c>
      <c r="BO6" s="408"/>
      <c r="BP6" s="408"/>
      <c r="BQ6" s="408"/>
      <c r="BR6" s="408"/>
      <c r="BS6" s="408"/>
      <c r="BT6" s="408"/>
      <c r="BU6" s="409"/>
      <c r="BV6" s="407">
        <v>139147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83.5</v>
      </c>
      <c r="CU6" s="445"/>
      <c r="CV6" s="445"/>
      <c r="CW6" s="445"/>
      <c r="CX6" s="445"/>
      <c r="CY6" s="445"/>
      <c r="CZ6" s="445"/>
      <c r="DA6" s="446"/>
      <c r="DB6" s="444">
        <v>82.3</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3152</v>
      </c>
      <c r="BO7" s="408"/>
      <c r="BP7" s="408"/>
      <c r="BQ7" s="408"/>
      <c r="BR7" s="408"/>
      <c r="BS7" s="408"/>
      <c r="BT7" s="408"/>
      <c r="BU7" s="409"/>
      <c r="BV7" s="407">
        <v>9631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3397269</v>
      </c>
      <c r="CU7" s="408"/>
      <c r="CV7" s="408"/>
      <c r="CW7" s="408"/>
      <c r="CX7" s="408"/>
      <c r="CY7" s="408"/>
      <c r="CZ7" s="408"/>
      <c r="DA7" s="409"/>
      <c r="DB7" s="407">
        <v>3317495</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180550</v>
      </c>
      <c r="BO8" s="408"/>
      <c r="BP8" s="408"/>
      <c r="BQ8" s="408"/>
      <c r="BR8" s="408"/>
      <c r="BS8" s="408"/>
      <c r="BT8" s="408"/>
      <c r="BU8" s="409"/>
      <c r="BV8" s="407">
        <v>129516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0.56999999999999995</v>
      </c>
      <c r="CU8" s="448"/>
      <c r="CV8" s="448"/>
      <c r="CW8" s="448"/>
      <c r="CX8" s="448"/>
      <c r="CY8" s="448"/>
      <c r="CZ8" s="448"/>
      <c r="DA8" s="449"/>
      <c r="DB8" s="447">
        <v>0.56999999999999995</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9654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51034</v>
      </c>
      <c r="BO9" s="408"/>
      <c r="BP9" s="408"/>
      <c r="BQ9" s="408"/>
      <c r="BR9" s="408"/>
      <c r="BS9" s="408"/>
      <c r="BT9" s="408"/>
      <c r="BU9" s="409"/>
      <c r="BV9" s="407">
        <v>-61874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7.4</v>
      </c>
      <c r="CU9" s="405"/>
      <c r="CV9" s="405"/>
      <c r="CW9" s="405"/>
      <c r="CX9" s="405"/>
      <c r="CY9" s="405"/>
      <c r="CZ9" s="405"/>
      <c r="DA9" s="406"/>
      <c r="DB9" s="404">
        <v>8.1</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9973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1200</v>
      </c>
      <c r="BO10" s="408"/>
      <c r="BP10" s="408"/>
      <c r="BQ10" s="408"/>
      <c r="BR10" s="408"/>
      <c r="BS10" s="408"/>
      <c r="BT10" s="408"/>
      <c r="BU10" s="409"/>
      <c r="BV10" s="407">
        <v>2500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700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9086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120000</v>
      </c>
      <c r="BO12" s="408"/>
      <c r="BP12" s="408"/>
      <c r="BQ12" s="408"/>
      <c r="BR12" s="408"/>
      <c r="BS12" s="408"/>
      <c r="BT12" s="408"/>
      <c r="BU12" s="409"/>
      <c r="BV12" s="407">
        <v>99256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8603</v>
      </c>
      <c r="S13" s="492"/>
      <c r="T13" s="492"/>
      <c r="U13" s="492"/>
      <c r="V13" s="493"/>
      <c r="W13" s="423" t="s">
        <v>131</v>
      </c>
      <c r="X13" s="424"/>
      <c r="Y13" s="424"/>
      <c r="Z13" s="424"/>
      <c r="AA13" s="424"/>
      <c r="AB13" s="414"/>
      <c r="AC13" s="458">
        <v>181</v>
      </c>
      <c r="AD13" s="459"/>
      <c r="AE13" s="459"/>
      <c r="AF13" s="459"/>
      <c r="AG13" s="501"/>
      <c r="AH13" s="458">
        <v>196</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-67066</v>
      </c>
      <c r="BO13" s="408"/>
      <c r="BP13" s="408"/>
      <c r="BQ13" s="408"/>
      <c r="BR13" s="408"/>
      <c r="BS13" s="408"/>
      <c r="BT13" s="408"/>
      <c r="BU13" s="409"/>
      <c r="BV13" s="407">
        <v>-158630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7.2</v>
      </c>
      <c r="CU13" s="405"/>
      <c r="CV13" s="405"/>
      <c r="CW13" s="405"/>
      <c r="CX13" s="405"/>
      <c r="CY13" s="405"/>
      <c r="CZ13" s="405"/>
      <c r="DA13" s="406"/>
      <c r="DB13" s="404">
        <v>7.1</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9267</v>
      </c>
      <c r="S14" s="492"/>
      <c r="T14" s="492"/>
      <c r="U14" s="492"/>
      <c r="V14" s="493"/>
      <c r="W14" s="397"/>
      <c r="X14" s="398"/>
      <c r="Y14" s="398"/>
      <c r="Z14" s="398"/>
      <c r="AA14" s="398"/>
      <c r="AB14" s="387"/>
      <c r="AC14" s="494">
        <v>3.7</v>
      </c>
      <c r="AD14" s="495"/>
      <c r="AE14" s="495"/>
      <c r="AF14" s="495"/>
      <c r="AG14" s="496"/>
      <c r="AH14" s="494">
        <v>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10.7</v>
      </c>
      <c r="CU14" s="506"/>
      <c r="CV14" s="506"/>
      <c r="CW14" s="506"/>
      <c r="CX14" s="506"/>
      <c r="CY14" s="506"/>
      <c r="CZ14" s="506"/>
      <c r="DA14" s="507"/>
      <c r="DB14" s="505">
        <v>5.0999999999999996</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8778</v>
      </c>
      <c r="S15" s="492"/>
      <c r="T15" s="492"/>
      <c r="U15" s="492"/>
      <c r="V15" s="493"/>
      <c r="W15" s="423" t="s">
        <v>137</v>
      </c>
      <c r="X15" s="424"/>
      <c r="Y15" s="424"/>
      <c r="Z15" s="424"/>
      <c r="AA15" s="424"/>
      <c r="AB15" s="414"/>
      <c r="AC15" s="458">
        <v>1970</v>
      </c>
      <c r="AD15" s="459"/>
      <c r="AE15" s="459"/>
      <c r="AF15" s="459"/>
      <c r="AG15" s="501"/>
      <c r="AH15" s="458">
        <v>1948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1654164</v>
      </c>
      <c r="BO15" s="371"/>
      <c r="BP15" s="371"/>
      <c r="BQ15" s="371"/>
      <c r="BR15" s="371"/>
      <c r="BS15" s="371"/>
      <c r="BT15" s="371"/>
      <c r="BU15" s="372"/>
      <c r="BV15" s="370">
        <v>1667145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39.9</v>
      </c>
      <c r="AD16" s="495"/>
      <c r="AE16" s="495"/>
      <c r="AF16" s="495"/>
      <c r="AG16" s="496"/>
      <c r="AH16" s="494">
        <v>39.4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2935445</v>
      </c>
      <c r="BO16" s="408"/>
      <c r="BP16" s="408"/>
      <c r="BQ16" s="408"/>
      <c r="BR16" s="408"/>
      <c r="BS16" s="408"/>
      <c r="BT16" s="408"/>
      <c r="BU16" s="409"/>
      <c r="BV16" s="407">
        <v>2834684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2791</v>
      </c>
      <c r="AD17" s="459"/>
      <c r="AE17" s="459"/>
      <c r="AF17" s="459"/>
      <c r="AG17" s="501"/>
      <c r="AH17" s="458">
        <v>2797</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2102694</v>
      </c>
      <c r="BO17" s="408"/>
      <c r="BP17" s="408"/>
      <c r="BQ17" s="408"/>
      <c r="BR17" s="408"/>
      <c r="BS17" s="408"/>
      <c r="BT17" s="408"/>
      <c r="BU17" s="409"/>
      <c r="BV17" s="407">
        <v>2119712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146</v>
      </c>
      <c r="C18" s="450"/>
      <c r="D18" s="450"/>
      <c r="E18" s="530"/>
      <c r="F18" s="530"/>
      <c r="G18" s="530"/>
      <c r="H18" s="530"/>
      <c r="I18" s="530"/>
      <c r="J18" s="530"/>
      <c r="K18" s="530"/>
      <c r="L18" s="531">
        <v>22.33</v>
      </c>
      <c r="M18" s="531"/>
      <c r="N18" s="531"/>
      <c r="O18" s="531"/>
      <c r="P18" s="531"/>
      <c r="Q18" s="531"/>
      <c r="R18" s="532"/>
      <c r="S18" s="532"/>
      <c r="T18" s="532"/>
      <c r="U18" s="532"/>
      <c r="V18" s="533"/>
      <c r="W18" s="425"/>
      <c r="X18" s="426"/>
      <c r="Y18" s="426"/>
      <c r="Z18" s="426"/>
      <c r="AA18" s="426"/>
      <c r="AB18" s="417"/>
      <c r="AC18" s="534">
        <v>56.5</v>
      </c>
      <c r="AD18" s="535"/>
      <c r="AE18" s="535"/>
      <c r="AF18" s="535"/>
      <c r="AG18" s="536"/>
      <c r="AH18" s="534">
        <v>56.6</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2890986</v>
      </c>
      <c r="BO18" s="408"/>
      <c r="BP18" s="408"/>
      <c r="BQ18" s="408"/>
      <c r="BR18" s="408"/>
      <c r="BS18" s="408"/>
      <c r="BT18" s="408"/>
      <c r="BU18" s="409"/>
      <c r="BV18" s="407">
        <v>2719755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148</v>
      </c>
      <c r="C19" s="450"/>
      <c r="D19" s="450"/>
      <c r="E19" s="530"/>
      <c r="F19" s="530"/>
      <c r="G19" s="530"/>
      <c r="H19" s="530"/>
      <c r="I19" s="530"/>
      <c r="J19" s="530"/>
      <c r="K19" s="530"/>
      <c r="L19" s="538">
        <v>432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3988000</v>
      </c>
      <c r="BO19" s="408"/>
      <c r="BP19" s="408"/>
      <c r="BQ19" s="408"/>
      <c r="BR19" s="408"/>
      <c r="BS19" s="408"/>
      <c r="BT19" s="408"/>
      <c r="BU19" s="409"/>
      <c r="BV19" s="407">
        <v>3835113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150</v>
      </c>
      <c r="C20" s="450"/>
      <c r="D20" s="450"/>
      <c r="E20" s="530"/>
      <c r="F20" s="530"/>
      <c r="G20" s="530"/>
      <c r="H20" s="530"/>
      <c r="I20" s="530"/>
      <c r="J20" s="530"/>
      <c r="K20" s="530"/>
      <c r="L20" s="538">
        <v>3439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2554040</v>
      </c>
      <c r="BO22" s="371"/>
      <c r="BP22" s="371"/>
      <c r="BQ22" s="371"/>
      <c r="BR22" s="371"/>
      <c r="BS22" s="371"/>
      <c r="BT22" s="371"/>
      <c r="BU22" s="372"/>
      <c r="BV22" s="370">
        <v>2808321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1315053</v>
      </c>
      <c r="BO23" s="408"/>
      <c r="BP23" s="408"/>
      <c r="BQ23" s="408"/>
      <c r="BR23" s="408"/>
      <c r="BS23" s="408"/>
      <c r="BT23" s="408"/>
      <c r="BU23" s="409"/>
      <c r="BV23" s="407">
        <v>1420277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7000</v>
      </c>
      <c r="R24" s="459"/>
      <c r="S24" s="459"/>
      <c r="T24" s="459"/>
      <c r="U24" s="459"/>
      <c r="V24" s="501"/>
      <c r="W24" s="553"/>
      <c r="X24" s="554"/>
      <c r="Y24" s="555"/>
      <c r="Z24" s="457" t="s">
        <v>161</v>
      </c>
      <c r="AA24" s="437"/>
      <c r="AB24" s="437"/>
      <c r="AC24" s="437"/>
      <c r="AD24" s="437"/>
      <c r="AE24" s="437"/>
      <c r="AF24" s="437"/>
      <c r="AG24" s="438"/>
      <c r="AH24" s="458">
        <v>91</v>
      </c>
      <c r="AI24" s="459"/>
      <c r="AJ24" s="459"/>
      <c r="AK24" s="459"/>
      <c r="AL24" s="501"/>
      <c r="AM24" s="458">
        <v>263718</v>
      </c>
      <c r="AN24" s="459"/>
      <c r="AO24" s="459"/>
      <c r="AP24" s="459"/>
      <c r="AQ24" s="459"/>
      <c r="AR24" s="501"/>
      <c r="AS24" s="458">
        <v>2898</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819854</v>
      </c>
      <c r="BO24" s="408"/>
      <c r="BP24" s="408"/>
      <c r="BQ24" s="408"/>
      <c r="BR24" s="408"/>
      <c r="BS24" s="408"/>
      <c r="BT24" s="408"/>
      <c r="BU24" s="409"/>
      <c r="BV24" s="407">
        <v>909761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1</v>
      </c>
      <c r="M25" s="459"/>
      <c r="N25" s="459"/>
      <c r="O25" s="459"/>
      <c r="P25" s="501"/>
      <c r="Q25" s="458">
        <v>5650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106597</v>
      </c>
      <c r="BO25" s="371"/>
      <c r="BP25" s="371"/>
      <c r="BQ25" s="371"/>
      <c r="BR25" s="371"/>
      <c r="BS25" s="371"/>
      <c r="BT25" s="371"/>
      <c r="BU25" s="372"/>
      <c r="BV25" s="370">
        <v>21885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5200</v>
      </c>
      <c r="R26" s="459"/>
      <c r="S26" s="459"/>
      <c r="T26" s="459"/>
      <c r="U26" s="459"/>
      <c r="V26" s="501"/>
      <c r="W26" s="553"/>
      <c r="X26" s="554"/>
      <c r="Y26" s="555"/>
      <c r="Z26" s="457" t="s">
        <v>167</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169</v>
      </c>
      <c r="F27" s="437"/>
      <c r="G27" s="437"/>
      <c r="H27" s="437"/>
      <c r="I27" s="437"/>
      <c r="J27" s="437"/>
      <c r="K27" s="438"/>
      <c r="L27" s="458">
        <v>1</v>
      </c>
      <c r="M27" s="459"/>
      <c r="N27" s="459"/>
      <c r="O27" s="459"/>
      <c r="P27" s="501"/>
      <c r="Q27" s="458">
        <v>2600</v>
      </c>
      <c r="R27" s="459"/>
      <c r="S27" s="459"/>
      <c r="T27" s="459"/>
      <c r="U27" s="459"/>
      <c r="V27" s="501"/>
      <c r="W27" s="553"/>
      <c r="X27" s="554"/>
      <c r="Y27" s="555"/>
      <c r="Z27" s="457" t="s">
        <v>170</v>
      </c>
      <c r="AA27" s="437"/>
      <c r="AB27" s="437"/>
      <c r="AC27" s="437"/>
      <c r="AD27" s="437"/>
      <c r="AE27" s="437"/>
      <c r="AF27" s="437"/>
      <c r="AG27" s="438"/>
      <c r="AH27" s="458">
        <v>2</v>
      </c>
      <c r="AI27" s="459"/>
      <c r="AJ27" s="459"/>
      <c r="AK27" s="459"/>
      <c r="AL27" s="501"/>
      <c r="AM27" s="458" t="s">
        <v>171</v>
      </c>
      <c r="AN27" s="459"/>
      <c r="AO27" s="459"/>
      <c r="AP27" s="459"/>
      <c r="AQ27" s="459"/>
      <c r="AR27" s="501"/>
      <c r="AS27" s="458" t="s">
        <v>171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82155</v>
      </c>
      <c r="BO27" s="527"/>
      <c r="BP27" s="527"/>
      <c r="BQ27" s="527"/>
      <c r="BR27" s="527"/>
      <c r="BS27" s="527"/>
      <c r="BT27" s="527"/>
      <c r="BU27" s="528"/>
      <c r="BV27" s="526">
        <v>82155</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2150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625021</v>
      </c>
      <c r="BO28" s="371"/>
      <c r="BP28" s="371"/>
      <c r="BQ28" s="371"/>
      <c r="BR28" s="371"/>
      <c r="BS28" s="371"/>
      <c r="BT28" s="371"/>
      <c r="BU28" s="372"/>
      <c r="BV28" s="370">
        <v>743821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7</v>
      </c>
      <c r="M29" s="459"/>
      <c r="N29" s="459"/>
      <c r="O29" s="459"/>
      <c r="P29" s="501"/>
      <c r="Q29" s="458">
        <v>2050</v>
      </c>
      <c r="R29" s="459"/>
      <c r="S29" s="459"/>
      <c r="T29" s="459"/>
      <c r="U29" s="459"/>
      <c r="V29" s="501"/>
      <c r="W29" s="556"/>
      <c r="X29" s="557"/>
      <c r="Y29" s="558"/>
      <c r="Z29" s="457" t="s">
        <v>177</v>
      </c>
      <c r="AA29" s="437"/>
      <c r="AB29" s="437"/>
      <c r="AC29" s="437"/>
      <c r="AD29" s="437"/>
      <c r="AE29" s="437"/>
      <c r="AF29" s="437"/>
      <c r="AG29" s="438"/>
      <c r="AH29" s="458">
        <v>93</v>
      </c>
      <c r="AI29" s="459"/>
      <c r="AJ29" s="459"/>
      <c r="AK29" s="459"/>
      <c r="AL29" s="501"/>
      <c r="AM29" s="458">
        <v>272760</v>
      </c>
      <c r="AN29" s="459"/>
      <c r="AO29" s="459"/>
      <c r="AP29" s="459"/>
      <c r="AQ29" s="459"/>
      <c r="AR29" s="501"/>
      <c r="AS29" s="458">
        <v>2933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160500</v>
      </c>
      <c r="BO29" s="408"/>
      <c r="BP29" s="408"/>
      <c r="BQ29" s="408"/>
      <c r="BR29" s="408"/>
      <c r="BS29" s="408"/>
      <c r="BT29" s="408"/>
      <c r="BU29" s="409"/>
      <c r="BV29" s="407">
        <v>160000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1185320</v>
      </c>
      <c r="BO30" s="527"/>
      <c r="BP30" s="527"/>
      <c r="BQ30" s="527"/>
      <c r="BR30" s="527"/>
      <c r="BS30" s="527"/>
      <c r="BT30" s="527"/>
      <c r="BU30" s="528"/>
      <c r="BV30" s="526">
        <v>1341520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輪之内町国民健康保険事業特別会計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IF('各会計、関係団体の財政状況及び健全化判断比率'!B30="","",'各会計、関係団体の財政状況及び健全化判断比率'!B30)</f>
        <v>輪之内町水道事業会計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大垣衛生施設組合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輪之内町土地開発公社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輪之内町児童発達支援事業特別会計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輪之内町後期高齢者医療特別会計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IF('各会計、関係団体の財政状況及び健全化判断比率'!B31="","",'各会計、関係団体の財政状況及び健全化判断比率'!B31)</f>
        <v>輪之内町下水道事業会計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大垣輪中水防事務組合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岐阜県市町村会館組合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岐阜県市町村職員退職手当組合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大垣消防組合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西濃環境整備組合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西南濃粗大廃棄物処理組合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安八郡広域連合（一般会計）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安八郡広域連合（特別会計）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岐阜県後期高齢者医療広域連合（一般会計）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L5wl3/mTIZlcTUq/pY2d5ueYhNqRgsx4SAR4lFi1J698PtTGqN32pWLUPIernltQogcRcNxIp9rA/ivkBP4fgQ==" saltValue="Eln/d+o17DXgH3xuxhduQ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9"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533</v>
      </c>
      <c r="D34" s="1151"/>
      <c r="E34" s="1152"/>
      <c r="F34" s="32">
        <v>9.0299999999999994</v>
      </c>
      <c r="G34" s="33">
        <v>8.75</v>
      </c>
      <c r="H34" s="33">
        <v>8.85</v>
      </c>
      <c r="I34" s="33">
        <v>8.39</v>
      </c>
      <c r="J34" s="34">
        <v>7.96</v>
      </c>
      <c r="K34" s="22"/>
      <c r="L34" s="22"/>
      <c r="M34" s="22"/>
      <c r="N34" s="22"/>
      <c r="O34" s="22"/>
      <c r="P34" s="22"/>
    </row>
    <row r="35" spans="1:16" ht="39" customHeight="1" x14ac:dyDescent="0.2">
      <c r="A35" s="22"/>
      <c r="B35" s="35"/>
      <c r="C35" s="1145" t="s">
        <v>534</v>
      </c>
      <c r="D35" s="1146"/>
      <c r="E35" s="1147"/>
      <c r="F35" s="36">
        <v>3.99</v>
      </c>
      <c r="G35" s="37">
        <v>7</v>
      </c>
      <c r="H35" s="37">
        <v>5.94</v>
      </c>
      <c r="I35" s="37">
        <v>3.85</v>
      </c>
      <c r="J35" s="38">
        <v>5.31</v>
      </c>
      <c r="K35" s="22"/>
      <c r="L35" s="22"/>
      <c r="M35" s="22"/>
      <c r="N35" s="22"/>
      <c r="O35" s="22"/>
      <c r="P35" s="22"/>
    </row>
    <row r="36" spans="1:16" ht="39" customHeight="1" x14ac:dyDescent="0.2">
      <c r="A36" s="22"/>
      <c r="B36" s="35"/>
      <c r="C36" s="1145" t="s">
        <v>535</v>
      </c>
      <c r="D36" s="1146"/>
      <c r="E36" s="1147"/>
      <c r="F36" s="36" t="s">
        <v>485</v>
      </c>
      <c r="G36" s="37" t="s">
        <v>485</v>
      </c>
      <c r="H36" s="37" t="s">
        <v>485</v>
      </c>
      <c r="I36" s="37" t="s">
        <v>485</v>
      </c>
      <c r="J36" s="38">
        <v>2.91</v>
      </c>
      <c r="K36" s="22"/>
      <c r="L36" s="22"/>
      <c r="M36" s="22"/>
      <c r="N36" s="22"/>
      <c r="O36" s="22"/>
      <c r="P36" s="22"/>
    </row>
    <row r="37" spans="1:16" ht="39" customHeight="1" x14ac:dyDescent="0.2">
      <c r="A37" s="22"/>
      <c r="B37" s="35"/>
      <c r="C37" s="1145" t="s">
        <v>536</v>
      </c>
      <c r="D37" s="1146"/>
      <c r="E37" s="1147"/>
      <c r="F37" s="36">
        <v>1.04</v>
      </c>
      <c r="G37" s="37">
        <v>0.96</v>
      </c>
      <c r="H37" s="37">
        <v>0.91</v>
      </c>
      <c r="I37" s="37">
        <v>0.71</v>
      </c>
      <c r="J37" s="38">
        <v>0.39</v>
      </c>
      <c r="K37" s="22"/>
      <c r="L37" s="22"/>
      <c r="M37" s="22"/>
      <c r="N37" s="22"/>
      <c r="O37" s="22"/>
      <c r="P37" s="22"/>
    </row>
    <row r="38" spans="1:16" ht="39" customHeight="1" x14ac:dyDescent="0.2">
      <c r="A38" s="22"/>
      <c r="B38" s="35"/>
      <c r="C38" s="1145" t="s">
        <v>537</v>
      </c>
      <c r="D38" s="1146"/>
      <c r="E38" s="1147"/>
      <c r="F38" s="36">
        <v>0</v>
      </c>
      <c r="G38" s="37">
        <v>7.0000000000000007E-2</v>
      </c>
      <c r="H38" s="37">
        <v>7.0000000000000007E-2</v>
      </c>
      <c r="I38" s="37">
        <v>0.1</v>
      </c>
      <c r="J38" s="38">
        <v>0.11</v>
      </c>
      <c r="K38" s="22"/>
      <c r="L38" s="22"/>
      <c r="M38" s="22"/>
      <c r="N38" s="22"/>
      <c r="O38" s="22"/>
      <c r="P38" s="22"/>
    </row>
    <row r="39" spans="1:16" ht="39" customHeight="1" x14ac:dyDescent="0.2">
      <c r="A39" s="22"/>
      <c r="B39" s="35"/>
      <c r="C39" s="1145" t="s">
        <v>538</v>
      </c>
      <c r="D39" s="1146"/>
      <c r="E39" s="1147"/>
      <c r="F39" s="36">
        <v>0.04</v>
      </c>
      <c r="G39" s="37">
        <v>0</v>
      </c>
      <c r="H39" s="37">
        <v>0</v>
      </c>
      <c r="I39" s="37">
        <v>0.05</v>
      </c>
      <c r="J39" s="38">
        <v>0</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540</v>
      </c>
      <c r="D43" s="1149"/>
      <c r="E43" s="1150"/>
      <c r="F43" s="41">
        <v>0.35</v>
      </c>
      <c r="G43" s="42">
        <v>0.34</v>
      </c>
      <c r="H43" s="42">
        <v>0.98</v>
      </c>
      <c r="I43" s="42">
        <v>2.4</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Xrg260f2dG+uN9wWPuaNvYRjf279JFVeZo7uaq352U46FB77U5CLC0UXfH548sZXoyVU5qbr29mV4ux0ff+Lw==" saltValue="heP4EiEbnA7UGKvcll70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282</v>
      </c>
      <c r="L45" s="60">
        <v>290</v>
      </c>
      <c r="M45" s="60">
        <v>304</v>
      </c>
      <c r="N45" s="60">
        <v>310</v>
      </c>
      <c r="O45" s="61">
        <v>296</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2">
      <c r="A48" s="48"/>
      <c r="B48" s="1155"/>
      <c r="C48" s="1156"/>
      <c r="D48" s="62"/>
      <c r="E48" s="1161" t="s">
        <v>13</v>
      </c>
      <c r="F48" s="1161"/>
      <c r="G48" s="1161"/>
      <c r="H48" s="1161"/>
      <c r="I48" s="1161"/>
      <c r="J48" s="1162"/>
      <c r="K48" s="63">
        <v>210</v>
      </c>
      <c r="L48" s="64">
        <v>229</v>
      </c>
      <c r="M48" s="64">
        <v>244</v>
      </c>
      <c r="N48" s="64">
        <v>257</v>
      </c>
      <c r="O48" s="65">
        <v>255</v>
      </c>
      <c r="P48" s="48"/>
      <c r="Q48" s="48"/>
      <c r="R48" s="48"/>
      <c r="S48" s="48"/>
      <c r="T48" s="48"/>
      <c r="U48" s="48"/>
    </row>
    <row r="49" spans="1:21" ht="30.75" customHeight="1" x14ac:dyDescent="0.2">
      <c r="A49" s="48"/>
      <c r="B49" s="1155"/>
      <c r="C49" s="1156"/>
      <c r="D49" s="62"/>
      <c r="E49" s="1161" t="s">
        <v>14</v>
      </c>
      <c r="F49" s="1161"/>
      <c r="G49" s="1161"/>
      <c r="H49" s="1161"/>
      <c r="I49" s="1161"/>
      <c r="J49" s="1162"/>
      <c r="K49" s="63">
        <v>14</v>
      </c>
      <c r="L49" s="64">
        <v>15</v>
      </c>
      <c r="M49" s="64">
        <v>16</v>
      </c>
      <c r="N49" s="64">
        <v>19</v>
      </c>
      <c r="O49" s="65">
        <v>20</v>
      </c>
      <c r="P49" s="48"/>
      <c r="Q49" s="48"/>
      <c r="R49" s="48"/>
      <c r="S49" s="48"/>
      <c r="T49" s="48"/>
      <c r="U49" s="48"/>
    </row>
    <row r="50" spans="1:21" ht="30.75" customHeight="1" x14ac:dyDescent="0.2">
      <c r="A50" s="48"/>
      <c r="B50" s="1155"/>
      <c r="C50" s="1156"/>
      <c r="D50" s="62"/>
      <c r="E50" s="1161" t="s">
        <v>15</v>
      </c>
      <c r="F50" s="1161"/>
      <c r="G50" s="1161"/>
      <c r="H50" s="1161"/>
      <c r="I50" s="1161"/>
      <c r="J50" s="1162"/>
      <c r="K50" s="63">
        <v>31</v>
      </c>
      <c r="L50" s="64">
        <v>16</v>
      </c>
      <c r="M50" s="64" t="s">
        <v>485</v>
      </c>
      <c r="N50" s="64" t="s">
        <v>485</v>
      </c>
      <c r="O50" s="65" t="s">
        <v>485</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357</v>
      </c>
      <c r="L52" s="64">
        <v>353</v>
      </c>
      <c r="M52" s="64">
        <v>357</v>
      </c>
      <c r="N52" s="64">
        <v>361</v>
      </c>
      <c r="O52" s="65">
        <v>356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180</v>
      </c>
      <c r="L53" s="69">
        <v>197</v>
      </c>
      <c r="M53" s="69">
        <v>207</v>
      </c>
      <c r="N53" s="69">
        <v>225</v>
      </c>
      <c r="O53" s="70">
        <v>215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7/YUAIsVNmtHBucqKg6RpDS/7ZbR/sL8VyDwWyF1FcwNHD6RexvP6M56uQeuoh2+rMLeNRc9E/bomV5yxOIEw==" saltValue="HHj2SgKDqlLJuqxRUQiyk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9" zoomScale="80" zoomScaleNormal="80" zoomScaleSheetLayoutView="100" workbookViewId="0">
      <selection activeCell="M50" sqref="M50:M52"/>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3315</v>
      </c>
      <c r="J41" s="344">
        <v>3273</v>
      </c>
      <c r="K41" s="344">
        <v>3043</v>
      </c>
      <c r="L41" s="344">
        <v>2808</v>
      </c>
      <c r="M41" s="345">
        <v>2554</v>
      </c>
    </row>
    <row r="42" spans="2:13" ht="27.75" customHeight="1" x14ac:dyDescent="0.2">
      <c r="B42" s="1186"/>
      <c r="C42" s="1187"/>
      <c r="D42" s="106"/>
      <c r="E42" s="1192" t="s">
        <v>32</v>
      </c>
      <c r="F42" s="1192"/>
      <c r="G42" s="1192"/>
      <c r="H42" s="1193"/>
      <c r="I42" s="346">
        <v>92</v>
      </c>
      <c r="J42" s="347" t="s">
        <v>485</v>
      </c>
      <c r="K42" s="347" t="s">
        <v>485</v>
      </c>
      <c r="L42" s="347" t="s">
        <v>485</v>
      </c>
      <c r="M42" s="348" t="s">
        <v>485</v>
      </c>
    </row>
    <row r="43" spans="2:13" ht="27.75" customHeight="1" x14ac:dyDescent="0.2">
      <c r="B43" s="1186"/>
      <c r="C43" s="1187"/>
      <c r="D43" s="106"/>
      <c r="E43" s="1192" t="s">
        <v>33</v>
      </c>
      <c r="F43" s="1192"/>
      <c r="G43" s="1192"/>
      <c r="H43" s="1193"/>
      <c r="I43" s="346">
        <v>3091</v>
      </c>
      <c r="J43" s="347">
        <v>3164</v>
      </c>
      <c r="K43" s="347">
        <v>3132</v>
      </c>
      <c r="L43" s="347">
        <v>3099</v>
      </c>
      <c r="M43" s="348">
        <v>2899</v>
      </c>
    </row>
    <row r="44" spans="2:13" ht="27.75" customHeight="1" x14ac:dyDescent="0.2">
      <c r="B44" s="1186"/>
      <c r="C44" s="1187"/>
      <c r="D44" s="106"/>
      <c r="E44" s="1192" t="s">
        <v>34</v>
      </c>
      <c r="F44" s="1192"/>
      <c r="G44" s="1192"/>
      <c r="H44" s="1193"/>
      <c r="I44" s="346">
        <v>175</v>
      </c>
      <c r="J44" s="347">
        <v>168</v>
      </c>
      <c r="K44" s="347">
        <v>192</v>
      </c>
      <c r="L44" s="347">
        <v>192</v>
      </c>
      <c r="M44" s="348">
        <v>194</v>
      </c>
    </row>
    <row r="45" spans="2:13" ht="27.75" customHeight="1" x14ac:dyDescent="0.2">
      <c r="B45" s="1186"/>
      <c r="C45" s="1187"/>
      <c r="D45" s="106"/>
      <c r="E45" s="1192" t="s">
        <v>35</v>
      </c>
      <c r="F45" s="1192"/>
      <c r="G45" s="1192"/>
      <c r="H45" s="1193"/>
      <c r="I45" s="346">
        <v>532</v>
      </c>
      <c r="J45" s="347">
        <v>531</v>
      </c>
      <c r="K45" s="347">
        <v>521</v>
      </c>
      <c r="L45" s="347">
        <v>515</v>
      </c>
      <c r="M45" s="348">
        <v>525</v>
      </c>
    </row>
    <row r="46" spans="2:13" ht="27.75" customHeight="1" x14ac:dyDescent="0.2">
      <c r="B46" s="1186"/>
      <c r="C46" s="1187"/>
      <c r="D46" s="107"/>
      <c r="E46" s="1192" t="s">
        <v>36</v>
      </c>
      <c r="F46" s="1192"/>
      <c r="G46" s="1192"/>
      <c r="H46" s="1193"/>
      <c r="I46" s="346" t="s">
        <v>485</v>
      </c>
      <c r="J46" s="347" t="s">
        <v>485</v>
      </c>
      <c r="K46" s="347" t="s">
        <v>485</v>
      </c>
      <c r="L46" s="347" t="s">
        <v>485</v>
      </c>
      <c r="M46" s="348" t="s">
        <v>485</v>
      </c>
    </row>
    <row r="47" spans="2:13" ht="27.75" customHeight="1" x14ac:dyDescent="0.2">
      <c r="B47" s="1186"/>
      <c r="C47" s="1187"/>
      <c r="D47" s="108"/>
      <c r="E47" s="1194" t="s">
        <v>37</v>
      </c>
      <c r="F47" s="1195"/>
      <c r="G47" s="1195"/>
      <c r="H47" s="1196"/>
      <c r="I47" s="346" t="s">
        <v>485</v>
      </c>
      <c r="J47" s="347" t="s">
        <v>485</v>
      </c>
      <c r="K47" s="347" t="s">
        <v>485</v>
      </c>
      <c r="L47" s="347" t="s">
        <v>485</v>
      </c>
      <c r="M47" s="348" t="s">
        <v>485</v>
      </c>
    </row>
    <row r="48" spans="2:13" ht="27.75" customHeight="1" x14ac:dyDescent="0.2">
      <c r="B48" s="1186"/>
      <c r="C48" s="1187"/>
      <c r="D48" s="106"/>
      <c r="E48" s="1192" t="s">
        <v>38</v>
      </c>
      <c r="F48" s="1192"/>
      <c r="G48" s="1192"/>
      <c r="H48" s="1193"/>
      <c r="I48" s="346" t="s">
        <v>485</v>
      </c>
      <c r="J48" s="347" t="s">
        <v>485</v>
      </c>
      <c r="K48" s="347" t="s">
        <v>485</v>
      </c>
      <c r="L48" s="347" t="s">
        <v>485</v>
      </c>
      <c r="M48" s="348" t="s">
        <v>485</v>
      </c>
    </row>
    <row r="49" spans="2:13" ht="27.75" customHeight="1" x14ac:dyDescent="0.2">
      <c r="B49" s="1188"/>
      <c r="C49" s="1189"/>
      <c r="D49" s="106"/>
      <c r="E49" s="1192" t="s">
        <v>39</v>
      </c>
      <c r="F49" s="1192"/>
      <c r="G49" s="1192"/>
      <c r="H49" s="1193"/>
      <c r="I49" s="346" t="s">
        <v>485</v>
      </c>
      <c r="J49" s="347" t="s">
        <v>485</v>
      </c>
      <c r="K49" s="347" t="s">
        <v>485</v>
      </c>
      <c r="L49" s="347" t="s">
        <v>485</v>
      </c>
      <c r="M49" s="348" t="s">
        <v>485</v>
      </c>
    </row>
    <row r="50" spans="2:13" ht="27.75" customHeight="1" x14ac:dyDescent="0.2">
      <c r="B50" s="1197" t="s">
        <v>40</v>
      </c>
      <c r="C50" s="1198"/>
      <c r="D50" s="109"/>
      <c r="E50" s="1192" t="s">
        <v>41</v>
      </c>
      <c r="F50" s="1192"/>
      <c r="G50" s="1192"/>
      <c r="H50" s="1193"/>
      <c r="I50" s="346">
        <v>2201</v>
      </c>
      <c r="J50" s="347">
        <v>2398</v>
      </c>
      <c r="K50" s="347">
        <v>2533</v>
      </c>
      <c r="L50" s="347">
        <v>2436</v>
      </c>
      <c r="M50" s="348">
        <v>2141</v>
      </c>
    </row>
    <row r="51" spans="2:13" ht="27.75" customHeight="1" x14ac:dyDescent="0.2">
      <c r="B51" s="1186"/>
      <c r="C51" s="1187"/>
      <c r="D51" s="106"/>
      <c r="E51" s="1192" t="s">
        <v>42</v>
      </c>
      <c r="F51" s="1192"/>
      <c r="G51" s="1192"/>
      <c r="H51" s="1193"/>
      <c r="I51" s="346" t="s">
        <v>485</v>
      </c>
      <c r="J51" s="347" t="s">
        <v>485</v>
      </c>
      <c r="K51" s="347" t="s">
        <v>485</v>
      </c>
      <c r="L51" s="347" t="s">
        <v>485</v>
      </c>
      <c r="M51" s="348" t="s">
        <v>485</v>
      </c>
    </row>
    <row r="52" spans="2:13" ht="27.75" customHeight="1" x14ac:dyDescent="0.2">
      <c r="B52" s="1188"/>
      <c r="C52" s="1189"/>
      <c r="D52" s="106"/>
      <c r="E52" s="1192" t="s">
        <v>43</v>
      </c>
      <c r="F52" s="1192"/>
      <c r="G52" s="1192"/>
      <c r="H52" s="1193"/>
      <c r="I52" s="346">
        <v>4609</v>
      </c>
      <c r="J52" s="347">
        <v>4517</v>
      </c>
      <c r="K52" s="347">
        <v>4286</v>
      </c>
      <c r="L52" s="347">
        <v>4027</v>
      </c>
      <c r="M52" s="348">
        <v>3702</v>
      </c>
    </row>
    <row r="53" spans="2:13" ht="27.75" customHeight="1" thickBot="1" x14ac:dyDescent="0.25">
      <c r="B53" s="1199" t="s">
        <v>19</v>
      </c>
      <c r="C53" s="1200"/>
      <c r="D53" s="110"/>
      <c r="E53" s="1201" t="s">
        <v>44</v>
      </c>
      <c r="F53" s="1201"/>
      <c r="G53" s="1201"/>
      <c r="H53" s="1202"/>
      <c r="I53" s="349">
        <v>394</v>
      </c>
      <c r="J53" s="350">
        <v>221</v>
      </c>
      <c r="K53" s="350">
        <v>70</v>
      </c>
      <c r="L53" s="350">
        <v>152</v>
      </c>
      <c r="M53" s="351">
        <v>328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OAv9REy2aQ3sFP7GdAbL2L93QX8TBTrG8aWMMnQOLTrya4npv5KxZkTZIir9Qaa8hYbLLINSmKzB3I7u5+3Sqw==" saltValue="AfkDHgy4muUN9PgBDfSM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topLeftCell="B5" zoomScale="60" zoomScaleNormal="60" zoomScaleSheetLayoutView="100" workbookViewId="0">
      <selection activeCell="C62" sqref="C62:E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352">
        <v>841</v>
      </c>
      <c r="G55" s="352">
        <v>744</v>
      </c>
      <c r="H55" s="353">
        <v>625</v>
      </c>
    </row>
    <row r="56" spans="2:8" ht="52.5" customHeight="1" x14ac:dyDescent="0.2">
      <c r="B56" s="122"/>
      <c r="C56" s="1213" t="s">
        <v>47</v>
      </c>
      <c r="D56" s="1213"/>
      <c r="E56" s="1214"/>
      <c r="F56" s="354">
        <v>159</v>
      </c>
      <c r="G56" s="354">
        <v>160</v>
      </c>
      <c r="H56" s="355">
        <v>161</v>
      </c>
    </row>
    <row r="57" spans="2:8" ht="53.25" customHeight="1" x14ac:dyDescent="0.2">
      <c r="B57" s="122"/>
      <c r="C57" s="1215" t="s">
        <v>48</v>
      </c>
      <c r="D57" s="1215"/>
      <c r="E57" s="1216"/>
      <c r="F57" s="356">
        <v>1323</v>
      </c>
      <c r="G57" s="356">
        <v>1342</v>
      </c>
      <c r="H57" s="357">
        <v>1185</v>
      </c>
    </row>
    <row r="58" spans="2:8" ht="45.75" customHeight="1" x14ac:dyDescent="0.2">
      <c r="B58" s="123"/>
      <c r="C58" s="1203" t="s">
        <v>565</v>
      </c>
      <c r="D58" s="1204"/>
      <c r="E58" s="1205"/>
      <c r="F58" s="358">
        <v>746</v>
      </c>
      <c r="G58" s="358">
        <v>748</v>
      </c>
      <c r="H58" s="359">
        <v>584</v>
      </c>
    </row>
    <row r="59" spans="2:8" ht="45.75" customHeight="1" x14ac:dyDescent="0.2">
      <c r="B59" s="123"/>
      <c r="C59" s="1203" t="s">
        <v>566</v>
      </c>
      <c r="D59" s="1204"/>
      <c r="E59" s="1205"/>
      <c r="F59" s="358">
        <v>184</v>
      </c>
      <c r="G59" s="358">
        <v>185</v>
      </c>
      <c r="H59" s="359">
        <v>185</v>
      </c>
    </row>
    <row r="60" spans="2:8" ht="45.75" customHeight="1" x14ac:dyDescent="0.2">
      <c r="B60" s="123"/>
      <c r="C60" s="1203" t="s">
        <v>567</v>
      </c>
      <c r="D60" s="1204"/>
      <c r="E60" s="1205"/>
      <c r="F60" s="358">
        <v>157</v>
      </c>
      <c r="G60" s="358">
        <v>157</v>
      </c>
      <c r="H60" s="359">
        <v>157</v>
      </c>
    </row>
    <row r="61" spans="2:8" ht="45.75" customHeight="1" x14ac:dyDescent="0.2">
      <c r="B61" s="123"/>
      <c r="C61" s="1203" t="s">
        <v>568</v>
      </c>
      <c r="D61" s="1204"/>
      <c r="E61" s="1205"/>
      <c r="F61" s="358">
        <v>119</v>
      </c>
      <c r="G61" s="358">
        <v>136</v>
      </c>
      <c r="H61" s="359">
        <v>146</v>
      </c>
    </row>
    <row r="62" spans="2:8" ht="45.75" customHeight="1" thickBot="1" x14ac:dyDescent="0.25">
      <c r="B62" s="124"/>
      <c r="C62" s="1206" t="s">
        <v>569</v>
      </c>
      <c r="D62" s="1207"/>
      <c r="E62" s="1208"/>
      <c r="F62" s="360">
        <v>103</v>
      </c>
      <c r="G62" s="360">
        <v>103</v>
      </c>
      <c r="H62" s="361">
        <v>100</v>
      </c>
    </row>
    <row r="63" spans="2:8" ht="52.5" customHeight="1" thickBot="1" x14ac:dyDescent="0.25">
      <c r="B63" s="125"/>
      <c r="C63" s="1209" t="s">
        <v>49</v>
      </c>
      <c r="D63" s="1209"/>
      <c r="E63" s="1210"/>
      <c r="F63" s="362">
        <v>2323</v>
      </c>
      <c r="G63" s="362">
        <v>2245</v>
      </c>
      <c r="H63" s="363">
        <v>1971</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64y2RauQ4aRic0wZMb416BRqcJaafRDRchuDo6DJSFXMAtuMzbyF/5st/aWvJusk6PaeAezKZ/7Tk7VEaRrOKQ==" saltValue="+FM4mrhWmRKarNFqmOrd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82426</v>
      </c>
      <c r="E3" s="144"/>
      <c r="F3" s="145">
        <v>126525</v>
      </c>
      <c r="G3" s="146"/>
      <c r="H3" s="147"/>
    </row>
    <row r="4" spans="1:8" x14ac:dyDescent="0.2">
      <c r="A4" s="148"/>
      <c r="B4" s="149"/>
      <c r="C4" s="150"/>
      <c r="D4" s="151">
        <v>65287</v>
      </c>
      <c r="E4" s="152"/>
      <c r="F4" s="153">
        <v>67052</v>
      </c>
      <c r="G4" s="154"/>
      <c r="H4" s="155"/>
    </row>
    <row r="5" spans="1:8" x14ac:dyDescent="0.2">
      <c r="A5" s="136" t="s">
        <v>518</v>
      </c>
      <c r="B5" s="141"/>
      <c r="C5" s="142"/>
      <c r="D5" s="143">
        <v>61429</v>
      </c>
      <c r="E5" s="144"/>
      <c r="F5" s="145">
        <v>122054</v>
      </c>
      <c r="G5" s="146"/>
      <c r="H5" s="147"/>
    </row>
    <row r="6" spans="1:8" x14ac:dyDescent="0.2">
      <c r="A6" s="148"/>
      <c r="B6" s="149"/>
      <c r="C6" s="150"/>
      <c r="D6" s="151">
        <v>46054</v>
      </c>
      <c r="E6" s="152"/>
      <c r="F6" s="153">
        <v>68298</v>
      </c>
      <c r="G6" s="154"/>
      <c r="H6" s="155"/>
    </row>
    <row r="7" spans="1:8" x14ac:dyDescent="0.2">
      <c r="A7" s="136" t="s">
        <v>519</v>
      </c>
      <c r="B7" s="141"/>
      <c r="C7" s="142"/>
      <c r="D7" s="143">
        <v>54985</v>
      </c>
      <c r="E7" s="144"/>
      <c r="F7" s="145">
        <v>111644</v>
      </c>
      <c r="G7" s="146"/>
      <c r="H7" s="147"/>
    </row>
    <row r="8" spans="1:8" x14ac:dyDescent="0.2">
      <c r="A8" s="148"/>
      <c r="B8" s="149"/>
      <c r="C8" s="150"/>
      <c r="D8" s="151">
        <v>40570</v>
      </c>
      <c r="E8" s="152"/>
      <c r="F8" s="153">
        <v>66606</v>
      </c>
      <c r="G8" s="154"/>
      <c r="H8" s="155"/>
    </row>
    <row r="9" spans="1:8" x14ac:dyDescent="0.2">
      <c r="A9" s="136" t="s">
        <v>520</v>
      </c>
      <c r="B9" s="141"/>
      <c r="C9" s="142"/>
      <c r="D9" s="143">
        <v>76735</v>
      </c>
      <c r="E9" s="144"/>
      <c r="F9" s="145">
        <v>127917</v>
      </c>
      <c r="G9" s="146"/>
      <c r="H9" s="147"/>
    </row>
    <row r="10" spans="1:8" x14ac:dyDescent="0.2">
      <c r="A10" s="148"/>
      <c r="B10" s="149"/>
      <c r="C10" s="150"/>
      <c r="D10" s="151">
        <v>58240</v>
      </c>
      <c r="E10" s="152"/>
      <c r="F10" s="153">
        <v>69746</v>
      </c>
      <c r="G10" s="154"/>
      <c r="H10" s="155"/>
    </row>
    <row r="11" spans="1:8" x14ac:dyDescent="0.2">
      <c r="A11" s="136" t="s">
        <v>521</v>
      </c>
      <c r="B11" s="141"/>
      <c r="C11" s="142"/>
      <c r="D11" s="143">
        <v>87667</v>
      </c>
      <c r="E11" s="144"/>
      <c r="F11" s="145">
        <v>135931</v>
      </c>
      <c r="G11" s="146"/>
      <c r="H11" s="147"/>
    </row>
    <row r="12" spans="1:8" x14ac:dyDescent="0.2">
      <c r="A12" s="148"/>
      <c r="B12" s="149"/>
      <c r="C12" s="156"/>
      <c r="D12" s="151">
        <v>63614</v>
      </c>
      <c r="E12" s="152"/>
      <c r="F12" s="153">
        <v>75320</v>
      </c>
      <c r="G12" s="154"/>
      <c r="H12" s="155"/>
    </row>
    <row r="13" spans="1:8" x14ac:dyDescent="0.2">
      <c r="A13" s="136"/>
      <c r="B13" s="141"/>
      <c r="C13" s="157"/>
      <c r="D13" s="158">
        <v>72648</v>
      </c>
      <c r="E13" s="159"/>
      <c r="F13" s="160">
        <v>124814</v>
      </c>
      <c r="G13" s="161"/>
      <c r="H13" s="147"/>
    </row>
    <row r="14" spans="1:8" x14ac:dyDescent="0.2">
      <c r="A14" s="148"/>
      <c r="B14" s="149"/>
      <c r="C14" s="150"/>
      <c r="D14" s="151">
        <v>54753</v>
      </c>
      <c r="E14" s="152"/>
      <c r="F14" s="153">
        <v>69404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4.03</v>
      </c>
      <c r="C19" s="162">
        <f>ROUND(VALUE(SUBSTITUTE(実質収支比率等に係る経年分析!G$48,"▲","-")),2)</f>
        <v>7.01</v>
      </c>
      <c r="D19" s="162">
        <f>ROUND(VALUE(SUBSTITUTE(実質収支比率等に係る経年分析!H$48,"▲","-")),2)</f>
        <v>5.94</v>
      </c>
      <c r="E19" s="162">
        <f>ROUND(VALUE(SUBSTITUTE(実質収支比率等に係る経年分析!I$48,"▲","-")),2)</f>
        <v>3.9</v>
      </c>
      <c r="F19" s="162">
        <f>ROUND(VALUE(SUBSTITUTE(実質収支比率等に係る経年分析!J$48,"▲","-")),2)</f>
        <v>5.31</v>
      </c>
    </row>
    <row r="20" spans="1:11" x14ac:dyDescent="0.2">
      <c r="A20" s="162" t="s">
        <v>53</v>
      </c>
      <c r="B20" s="162">
        <f>ROUND(VALUE(SUBSTITUTE(実質収支比率等に係る経年分析!F$47,"▲","-")),2)</f>
        <v>24.39</v>
      </c>
      <c r="C20" s="162">
        <f>ROUND(VALUE(SUBSTITUTE(実質収支比率等に係る経年分析!G$47,"▲","-")),2)</f>
        <v>24.98</v>
      </c>
      <c r="D20" s="162">
        <f>ROUND(VALUE(SUBSTITUTE(実質収支比率等に係る経年分析!H$47,"▲","-")),2)</f>
        <v>26.09</v>
      </c>
      <c r="E20" s="162">
        <f>ROUND(VALUE(SUBSTITUTE(実質収支比率等に係る経年分析!I$47,"▲","-")),2)</f>
        <v>22.42</v>
      </c>
      <c r="F20" s="162">
        <f>ROUND(VALUE(SUBSTITUTE(実質収支比率等に係る経年分析!J$47,"▲","-")),2)</f>
        <v>18.399999999999999</v>
      </c>
    </row>
    <row r="21" spans="1:11" x14ac:dyDescent="0.2">
      <c r="A21" s="162" t="s">
        <v>54</v>
      </c>
      <c r="B21" s="162">
        <f>IF(ISNUMBER(VALUE(SUBSTITUTE(実質収支比率等に係る経年分析!F$49,"▲","-"))),ROUND(VALUE(SUBSTITUTE(実質収支比率等に係る経年分析!F$49,"▲","-")),2),NA())</f>
        <v>-0.26</v>
      </c>
      <c r="C21" s="162">
        <f>IF(ISNUMBER(VALUE(SUBSTITUTE(実質収支比率等に係る経年分析!G$49,"▲","-"))),ROUND(VALUE(SUBSTITUTE(実質収支比率等に係る経年分析!G$49,"▲","-")),2),NA())</f>
        <v>5.39</v>
      </c>
      <c r="D21" s="162">
        <f>IF(ISNUMBER(VALUE(SUBSTITUTE(実質収支比率等に係る経年分析!H$49,"▲","-"))),ROUND(VALUE(SUBSTITUTE(実質収支比率等に係る経年分析!H$49,"▲","-")),2),NA())</f>
        <v>-0.76</v>
      </c>
      <c r="E21" s="162">
        <f>IF(ISNUMBER(VALUE(SUBSTITUTE(実質収支比率等に係る経年分析!I$49,"▲","-"))),ROUND(VALUE(SUBSTITUTE(実質収支比率等に係る経年分析!I$49,"▲","-")),2),NA())</f>
        <v>-4.78</v>
      </c>
      <c r="F21" s="162">
        <f>IF(ISNUMBER(VALUE(SUBSTITUTE(実質収支比率等に係る経年分析!J$49,"▲","-"))),ROUND(VALUE(SUBSTITUTE(実質収支比率等に係る経年分析!J$49,"▲","-")),2),NA())</f>
        <v>-1.97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0.98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輪之内町児童発達支援事業特別会計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輪之内町後期高齢者医療特別会計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7.0000000000000007E-2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7.0000000000000007E-2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0.11</v>
      </c>
    </row>
    <row r="33" spans="1:16" x14ac:dyDescent="0.2">
      <c r="A33" s="163" t="str">
        <f>IF(連結実質赤字比率に係る赤字・黒字の構成分析!C$37="",NA(),連結実質赤字比率に係る赤字・黒字の構成分析!C$37)</f>
        <v>輪之内町国民健康保険事業特別会計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0.39</v>
      </c>
    </row>
    <row r="34" spans="1:16" x14ac:dyDescent="0.2">
      <c r="A34" s="163" t="str">
        <f>IF(連結実質赤字比率に係る赤字・黒字の構成分析!C$36="",NA(),連結実質赤字比率に係る赤字・黒字の構成分析!C$36)</f>
        <v>輪之内町下水道事業会計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2.91</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3.99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5.94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3.85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5.31</v>
      </c>
    </row>
    <row r="36" spans="1:16" x14ac:dyDescent="0.2">
      <c r="A36" s="163" t="str">
        <f>IF(連結実質赤字比率に係る赤字・黒字の構成分析!C$34="",NA(),連結実質赤字比率に係る赤字・黒字の構成分析!C$34)</f>
        <v>輪之内町水道事業会計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9.0299999999999994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8.75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8.85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8.39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7.96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357</v>
      </c>
      <c r="E42" s="164"/>
      <c r="F42" s="164"/>
      <c r="G42" s="164">
        <f>'実質公債費比率（分子）の構造'!L$52</f>
        <v>353</v>
      </c>
      <c r="H42" s="164"/>
      <c r="I42" s="164"/>
      <c r="J42" s="164">
        <f>'実質公債費比率（分子）の構造'!M$52</f>
        <v>357</v>
      </c>
      <c r="K42" s="164"/>
      <c r="L42" s="164"/>
      <c r="M42" s="164">
        <f>'実質公債費比率（分子）の構造'!N$52</f>
        <v>361</v>
      </c>
      <c r="N42" s="164"/>
      <c r="O42" s="164"/>
      <c r="P42" s="164">
        <f>'実質公債費比率（分子）の構造'!O$52</f>
        <v>356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31</v>
      </c>
      <c r="C44" s="164"/>
      <c r="D44" s="164"/>
      <c r="E44" s="164">
        <f>'実質公債費比率（分子）の構造'!L$50</f>
        <v>16</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14</v>
      </c>
      <c r="C45" s="164"/>
      <c r="D45" s="164"/>
      <c r="E45" s="164">
        <f>'実質公債費比率（分子）の構造'!L$49</f>
        <v>15</v>
      </c>
      <c r="F45" s="164"/>
      <c r="G45" s="164"/>
      <c r="H45" s="164">
        <f>'実質公債費比率（分子）の構造'!M$49</f>
        <v>16</v>
      </c>
      <c r="I45" s="164"/>
      <c r="J45" s="164"/>
      <c r="K45" s="164">
        <f>'実質公債費比率（分子）の構造'!N$49</f>
        <v>19</v>
      </c>
      <c r="L45" s="164"/>
      <c r="M45" s="164"/>
      <c r="N45" s="164">
        <f>'実質公債費比率（分子）の構造'!O$49</f>
        <v>20</v>
      </c>
      <c r="O45" s="164"/>
      <c r="P45" s="164"/>
    </row>
    <row r="46" spans="1:16" x14ac:dyDescent="0.2">
      <c r="A46" s="164" t="s">
        <v>64</v>
      </c>
      <c r="B46" s="164">
        <f>'実質公債費比率（分子）の構造'!K$48</f>
        <v>210</v>
      </c>
      <c r="C46" s="164"/>
      <c r="D46" s="164"/>
      <c r="E46" s="164">
        <f>'実質公債費比率（分子）の構造'!L$48</f>
        <v>229</v>
      </c>
      <c r="F46" s="164"/>
      <c r="G46" s="164"/>
      <c r="H46" s="164">
        <f>'実質公債費比率（分子）の構造'!M$48</f>
        <v>244</v>
      </c>
      <c r="I46" s="164"/>
      <c r="J46" s="164"/>
      <c r="K46" s="164">
        <f>'実質公債費比率（分子）の構造'!N$48</f>
        <v>257</v>
      </c>
      <c r="L46" s="164"/>
      <c r="M46" s="164"/>
      <c r="N46" s="164">
        <f>'実質公債費比率（分子）の構造'!O$48</f>
        <v>255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282</v>
      </c>
      <c r="C49" s="164"/>
      <c r="D49" s="164"/>
      <c r="E49" s="164">
        <f>'実質公債費比率（分子）の構造'!L$45</f>
        <v>290</v>
      </c>
      <c r="F49" s="164"/>
      <c r="G49" s="164"/>
      <c r="H49" s="164">
        <f>'実質公債費比率（分子）の構造'!M$45</f>
        <v>304</v>
      </c>
      <c r="I49" s="164"/>
      <c r="J49" s="164"/>
      <c r="K49" s="164">
        <f>'実質公債費比率（分子）の構造'!N$45</f>
        <v>310</v>
      </c>
      <c r="L49" s="164"/>
      <c r="M49" s="164"/>
      <c r="N49" s="164">
        <f>'実質公債費比率（分子）の構造'!O$45</f>
        <v>296</v>
      </c>
      <c r="O49" s="164"/>
      <c r="P49" s="164"/>
    </row>
    <row r="50" spans="1:16" x14ac:dyDescent="0.2">
      <c r="A50" s="164" t="s">
        <v>67</v>
      </c>
      <c r="B50" s="164" t="e">
        <f>NA()</f>
        <v>#N/A</v>
      </c>
      <c r="C50" s="164">
        <f>IF(ISNUMBER('実質公債費比率（分子）の構造'!K$53),'実質公債費比率（分子）の構造'!K$53,NA())</f>
        <v>180</v>
      </c>
      <c r="D50" s="164" t="e">
        <f>NA()</f>
        <v>#N/A</v>
      </c>
      <c r="E50" s="164" t="e">
        <f>NA()</f>
        <v>#N/A</v>
      </c>
      <c r="F50" s="164">
        <f>IF(ISNUMBER('実質公債費比率（分子）の構造'!L$53),'実質公債費比率（分子）の構造'!L$53,NA())</f>
        <v>197</v>
      </c>
      <c r="G50" s="164" t="e">
        <f>NA()</f>
        <v>#N/A</v>
      </c>
      <c r="H50" s="164" t="e">
        <f>NA()</f>
        <v>#N/A</v>
      </c>
      <c r="I50" s="164">
        <f>IF(ISNUMBER('実質公債費比率（分子）の構造'!M$53),'実質公債費比率（分子）の構造'!M$53,NA())</f>
        <v>207</v>
      </c>
      <c r="J50" s="164" t="e">
        <f>NA()</f>
        <v>#N/A</v>
      </c>
      <c r="K50" s="164" t="e">
        <f>NA()</f>
        <v>#N/A</v>
      </c>
      <c r="L50" s="164">
        <f>IF(ISNUMBER('実質公債費比率（分子）の構造'!N$53),'実質公債費比率（分子）の構造'!N$53,NA())</f>
        <v>225</v>
      </c>
      <c r="M50" s="164" t="e">
        <f>NA()</f>
        <v>#N/A</v>
      </c>
      <c r="N50" s="164" t="e">
        <f>NA()</f>
        <v>#N/A</v>
      </c>
      <c r="O50" s="164">
        <f>IF(ISNUMBER('実質公債費比率（分子）の構造'!O$53),'実質公債費比率（分子）の構造'!O$53,NA())</f>
        <v>215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4609</v>
      </c>
      <c r="E56" s="163"/>
      <c r="F56" s="163"/>
      <c r="G56" s="163">
        <f>'将来負担比率（分子）の構造'!J$52</f>
        <v>4517</v>
      </c>
      <c r="H56" s="163"/>
      <c r="I56" s="163"/>
      <c r="J56" s="163">
        <f>'将来負担比率（分子）の構造'!K$52</f>
        <v>4286</v>
      </c>
      <c r="K56" s="163"/>
      <c r="L56" s="163"/>
      <c r="M56" s="163">
        <f>'将来負担比率（分子）の構造'!L$52</f>
        <v>4027</v>
      </c>
      <c r="N56" s="163"/>
      <c r="O56" s="163"/>
      <c r="P56" s="163">
        <f>'将来負担比率（分子）の構造'!M$52</f>
        <v>3702</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2201</v>
      </c>
      <c r="E58" s="163"/>
      <c r="F58" s="163"/>
      <c r="G58" s="163">
        <f>'将来負担比率（分子）の構造'!J$50</f>
        <v>2398</v>
      </c>
      <c r="H58" s="163"/>
      <c r="I58" s="163"/>
      <c r="J58" s="163">
        <f>'将来負担比率（分子）の構造'!K$50</f>
        <v>2533</v>
      </c>
      <c r="K58" s="163"/>
      <c r="L58" s="163"/>
      <c r="M58" s="163">
        <f>'将来負担比率（分子）の構造'!L$50</f>
        <v>2436</v>
      </c>
      <c r="N58" s="163"/>
      <c r="O58" s="163"/>
      <c r="P58" s="163">
        <f>'将来負担比率（分子）の構造'!M$50</f>
        <v>2141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532</v>
      </c>
      <c r="C62" s="163"/>
      <c r="D62" s="163"/>
      <c r="E62" s="163">
        <f>'将来負担比率（分子）の構造'!J$45</f>
        <v>531</v>
      </c>
      <c r="F62" s="163"/>
      <c r="G62" s="163"/>
      <c r="H62" s="163">
        <f>'将来負担比率（分子）の構造'!K$45</f>
        <v>521</v>
      </c>
      <c r="I62" s="163"/>
      <c r="J62" s="163"/>
      <c r="K62" s="163">
        <f>'将来負担比率（分子）の構造'!L$45</f>
        <v>515</v>
      </c>
      <c r="L62" s="163"/>
      <c r="M62" s="163"/>
      <c r="N62" s="163">
        <f>'将来負担比率（分子）の構造'!M$45</f>
        <v>525</v>
      </c>
      <c r="O62" s="163"/>
      <c r="P62" s="163"/>
    </row>
    <row r="63" spans="1:16" x14ac:dyDescent="0.2">
      <c r="A63" s="163" t="s">
        <v>34</v>
      </c>
      <c r="B63" s="163">
        <f>'将来負担比率（分子）の構造'!I$44</f>
        <v>175</v>
      </c>
      <c r="C63" s="163"/>
      <c r="D63" s="163"/>
      <c r="E63" s="163">
        <f>'将来負担比率（分子）の構造'!J$44</f>
        <v>168</v>
      </c>
      <c r="F63" s="163"/>
      <c r="G63" s="163"/>
      <c r="H63" s="163">
        <f>'将来負担比率（分子）の構造'!K$44</f>
        <v>192</v>
      </c>
      <c r="I63" s="163"/>
      <c r="J63" s="163"/>
      <c r="K63" s="163">
        <f>'将来負担比率（分子）の構造'!L$44</f>
        <v>192</v>
      </c>
      <c r="L63" s="163"/>
      <c r="M63" s="163"/>
      <c r="N63" s="163">
        <f>'将来負担比率（分子）の構造'!M$44</f>
        <v>194</v>
      </c>
      <c r="O63" s="163"/>
      <c r="P63" s="163"/>
    </row>
    <row r="64" spans="1:16" x14ac:dyDescent="0.2">
      <c r="A64" s="163" t="s">
        <v>33</v>
      </c>
      <c r="B64" s="163">
        <f>'将来負担比率（分子）の構造'!I$43</f>
        <v>3091</v>
      </c>
      <c r="C64" s="163"/>
      <c r="D64" s="163"/>
      <c r="E64" s="163">
        <f>'将来負担比率（分子）の構造'!J$43</f>
        <v>3164</v>
      </c>
      <c r="F64" s="163"/>
      <c r="G64" s="163"/>
      <c r="H64" s="163">
        <f>'将来負担比率（分子）の構造'!K$43</f>
        <v>3132</v>
      </c>
      <c r="I64" s="163"/>
      <c r="J64" s="163"/>
      <c r="K64" s="163">
        <f>'将来負担比率（分子）の構造'!L$43</f>
        <v>3099</v>
      </c>
      <c r="L64" s="163"/>
      <c r="M64" s="163"/>
      <c r="N64" s="163">
        <f>'将来負担比率（分子）の構造'!M$43</f>
        <v>2899</v>
      </c>
      <c r="O64" s="163"/>
      <c r="P64" s="163"/>
    </row>
    <row r="65" spans="1:16" x14ac:dyDescent="0.2">
      <c r="A65" s="163" t="s">
        <v>32</v>
      </c>
      <c r="B65" s="163">
        <f>'将来負担比率（分子）の構造'!I$42</f>
        <v>92</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3315</v>
      </c>
      <c r="C66" s="163"/>
      <c r="D66" s="163"/>
      <c r="E66" s="163">
        <f>'将来負担比率（分子）の構造'!J$41</f>
        <v>3273</v>
      </c>
      <c r="F66" s="163"/>
      <c r="G66" s="163"/>
      <c r="H66" s="163">
        <f>'将来負担比率（分子）の構造'!K$41</f>
        <v>3043</v>
      </c>
      <c r="I66" s="163"/>
      <c r="J66" s="163"/>
      <c r="K66" s="163">
        <f>'将来負担比率（分子）の構造'!L$41</f>
        <v>2808</v>
      </c>
      <c r="L66" s="163"/>
      <c r="M66" s="163"/>
      <c r="N66" s="163">
        <f>'将来負担比率（分子）の構造'!M$41</f>
        <v>2554</v>
      </c>
      <c r="O66" s="163"/>
      <c r="P66" s="163"/>
    </row>
    <row r="67" spans="1:16" x14ac:dyDescent="0.2">
      <c r="A67" s="163" t="s">
        <v>71</v>
      </c>
      <c r="B67" s="163" t="e">
        <f>NA()</f>
        <v>#N/A</v>
      </c>
      <c r="C67" s="163">
        <f>IF(ISNUMBER('将来負担比率（分子）の構造'!I$53), IF('将来負担比率（分子）の構造'!I$53 &lt; 0, 0, '将来負担比率（分子）の構造'!I$53), NA())</f>
        <v>394</v>
      </c>
      <c r="D67" s="163" t="e">
        <f>NA()</f>
        <v>#N/A</v>
      </c>
      <c r="E67" s="163" t="e">
        <f>NA()</f>
        <v>#N/A</v>
      </c>
      <c r="F67" s="163">
        <f>IF(ISNUMBER('将来負担比率（分子）の構造'!J$53), IF('将来負担比率（分子）の構造'!J$53 &lt; 0, 0, '将来負担比率（分子）の構造'!J$53), NA())</f>
        <v>221</v>
      </c>
      <c r="G67" s="163" t="e">
        <f>NA()</f>
        <v>#N/A</v>
      </c>
      <c r="H67" s="163" t="e">
        <f>NA()</f>
        <v>#N/A</v>
      </c>
      <c r="I67" s="163">
        <f>IF(ISNUMBER('将来負担比率（分子）の構造'!K$53), IF('将来負担比率（分子）の構造'!K$53 &lt; 0, 0, '将来負担比率（分子）の構造'!K$53), NA())</f>
        <v>70</v>
      </c>
      <c r="J67" s="163" t="e">
        <f>NA()</f>
        <v>#N/A</v>
      </c>
      <c r="K67" s="163" t="e">
        <f>NA()</f>
        <v>#N/A</v>
      </c>
      <c r="L67" s="163">
        <f>IF(ISNUMBER('将来負担比率（分子）の構造'!L$53), IF('将来負担比率（分子）の構造'!L$53 &lt; 0, 0, '将来負担比率（分子）の構造'!L$53), NA())</f>
        <v>152</v>
      </c>
      <c r="M67" s="163" t="e">
        <f>NA()</f>
        <v>#N/A</v>
      </c>
      <c r="N67" s="163" t="e">
        <f>NA()</f>
        <v>#N/A</v>
      </c>
      <c r="O67" s="163">
        <f>IF(ISNUMBER('将来負担比率（分子）の構造'!M$53), IF('将来負担比率（分子）の構造'!M$53 &lt; 0, 0, '将来負担比率（分子）の構造'!M$53), NA())</f>
        <v>328</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841</v>
      </c>
      <c r="C72" s="167">
        <f>基金残高に係る経年分析!G55</f>
        <v>744</v>
      </c>
      <c r="D72" s="167">
        <f>基金残高に係る経年分析!H55</f>
        <v>625</v>
      </c>
    </row>
    <row r="73" spans="1:16" x14ac:dyDescent="0.2">
      <c r="A73" s="166" t="s">
        <v>74</v>
      </c>
      <c r="B73" s="167">
        <f>基金残高に係る経年分析!F56</f>
        <v>159</v>
      </c>
      <c r="C73" s="167">
        <f>基金残高に係る経年分析!G56</f>
        <v>160</v>
      </c>
      <c r="D73" s="167">
        <f>基金残高に係る経年分析!H56</f>
        <v>161</v>
      </c>
    </row>
    <row r="74" spans="1:16" x14ac:dyDescent="0.2">
      <c r="A74" s="166" t="s">
        <v>75</v>
      </c>
      <c r="B74" s="167">
        <f>基金残高に係る経年分析!F57</f>
        <v>1323</v>
      </c>
      <c r="C74" s="167">
        <f>基金残高に係る経年分析!G57</f>
        <v>1342</v>
      </c>
      <c r="D74" s="167">
        <f>基金残高に係る経年分析!H57</f>
        <v>1185</v>
      </c>
    </row>
  </sheetData>
  <sheetProtection algorithmName="SHA-512" hashValue="BL3/uoc2kXOo1dAfk9d0ivqPHaV+vcsUdk97IBigpUZIZ0PxJk4L7WAoOmws/P4rVUTakjqUMfVVZJ/rj9yWIQ==" saltValue="t+cIiyeNT+pezJag6d7k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1731696</v>
      </c>
      <c r="S5" s="613"/>
      <c r="T5" s="613"/>
      <c r="U5" s="613"/>
      <c r="V5" s="613"/>
      <c r="W5" s="613"/>
      <c r="X5" s="613"/>
      <c r="Y5" s="614"/>
      <c r="Z5" s="615">
        <v>33.6</v>
      </c>
      <c r="AA5" s="615"/>
      <c r="AB5" s="615"/>
      <c r="AC5" s="615"/>
      <c r="AD5" s="616">
        <v>1731696</v>
      </c>
      <c r="AE5" s="616"/>
      <c r="AF5" s="616"/>
      <c r="AG5" s="616"/>
      <c r="AH5" s="616"/>
      <c r="AI5" s="616"/>
      <c r="AJ5" s="616"/>
      <c r="AK5" s="616"/>
      <c r="AL5" s="617">
        <v>50</v>
      </c>
      <c r="AM5" s="618"/>
      <c r="AN5" s="618"/>
      <c r="AO5" s="619"/>
      <c r="AP5" s="609" t="s">
        <v>216</v>
      </c>
      <c r="AQ5" s="610"/>
      <c r="AR5" s="610"/>
      <c r="AS5" s="610"/>
      <c r="AT5" s="610"/>
      <c r="AU5" s="610"/>
      <c r="AV5" s="610"/>
      <c r="AW5" s="610"/>
      <c r="AX5" s="610"/>
      <c r="AY5" s="610"/>
      <c r="AZ5" s="610"/>
      <c r="BA5" s="610"/>
      <c r="BB5" s="610"/>
      <c r="BC5" s="610"/>
      <c r="BD5" s="610"/>
      <c r="BE5" s="610"/>
      <c r="BF5" s="611"/>
      <c r="BG5" s="623">
        <v>1731696</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64087</v>
      </c>
      <c r="S6" s="624"/>
      <c r="T6" s="624"/>
      <c r="U6" s="624"/>
      <c r="V6" s="624"/>
      <c r="W6" s="624"/>
      <c r="X6" s="624"/>
      <c r="Y6" s="625"/>
      <c r="Z6" s="626">
        <v>1.2</v>
      </c>
      <c r="AA6" s="626"/>
      <c r="AB6" s="626"/>
      <c r="AC6" s="626"/>
      <c r="AD6" s="627">
        <v>64087</v>
      </c>
      <c r="AE6" s="627"/>
      <c r="AF6" s="627"/>
      <c r="AG6" s="627"/>
      <c r="AH6" s="627"/>
      <c r="AI6" s="627"/>
      <c r="AJ6" s="627"/>
      <c r="AK6" s="627"/>
      <c r="AL6" s="628">
        <v>1.9</v>
      </c>
      <c r="AM6" s="629"/>
      <c r="AN6" s="629"/>
      <c r="AO6" s="630"/>
      <c r="AP6" s="620" t="s">
        <v>221</v>
      </c>
      <c r="AQ6" s="621"/>
      <c r="AR6" s="621"/>
      <c r="AS6" s="621"/>
      <c r="AT6" s="621"/>
      <c r="AU6" s="621"/>
      <c r="AV6" s="621"/>
      <c r="AW6" s="621"/>
      <c r="AX6" s="621"/>
      <c r="AY6" s="621"/>
      <c r="AZ6" s="621"/>
      <c r="BA6" s="621"/>
      <c r="BB6" s="621"/>
      <c r="BC6" s="621"/>
      <c r="BD6" s="621"/>
      <c r="BE6" s="621"/>
      <c r="BF6" s="622"/>
      <c r="BG6" s="623">
        <v>1731696</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50038</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50038</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530</v>
      </c>
      <c r="S7" s="624"/>
      <c r="T7" s="624"/>
      <c r="U7" s="624"/>
      <c r="V7" s="624"/>
      <c r="W7" s="624"/>
      <c r="X7" s="624"/>
      <c r="Y7" s="625"/>
      <c r="Z7" s="626">
        <v>0</v>
      </c>
      <c r="AA7" s="626"/>
      <c r="AB7" s="626"/>
      <c r="AC7" s="626"/>
      <c r="AD7" s="627">
        <v>530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599259</v>
      </c>
      <c r="BH7" s="624"/>
      <c r="BI7" s="624"/>
      <c r="BJ7" s="624"/>
      <c r="BK7" s="624"/>
      <c r="BL7" s="624"/>
      <c r="BM7" s="624"/>
      <c r="BN7" s="625"/>
      <c r="BO7" s="626">
        <v>34.6</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665211</v>
      </c>
      <c r="CS7" s="624"/>
      <c r="CT7" s="624"/>
      <c r="CU7" s="624"/>
      <c r="CV7" s="624"/>
      <c r="CW7" s="624"/>
      <c r="CX7" s="624"/>
      <c r="CY7" s="625"/>
      <c r="CZ7" s="626">
        <v>13.4</v>
      </c>
      <c r="DA7" s="626"/>
      <c r="DB7" s="626"/>
      <c r="DC7" s="626"/>
      <c r="DD7" s="632">
        <v>22047</v>
      </c>
      <c r="DE7" s="624"/>
      <c r="DF7" s="624"/>
      <c r="DG7" s="624"/>
      <c r="DH7" s="624"/>
      <c r="DI7" s="624"/>
      <c r="DJ7" s="624"/>
      <c r="DK7" s="624"/>
      <c r="DL7" s="624"/>
      <c r="DM7" s="624"/>
      <c r="DN7" s="624"/>
      <c r="DO7" s="624"/>
      <c r="DP7" s="625"/>
      <c r="DQ7" s="632">
        <v>560949</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11329</v>
      </c>
      <c r="S8" s="624"/>
      <c r="T8" s="624"/>
      <c r="U8" s="624"/>
      <c r="V8" s="624"/>
      <c r="W8" s="624"/>
      <c r="X8" s="624"/>
      <c r="Y8" s="625"/>
      <c r="Z8" s="626">
        <v>0.2</v>
      </c>
      <c r="AA8" s="626"/>
      <c r="AB8" s="626"/>
      <c r="AC8" s="626"/>
      <c r="AD8" s="627">
        <v>11329</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15638</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1469868</v>
      </c>
      <c r="CS8" s="624"/>
      <c r="CT8" s="624"/>
      <c r="CU8" s="624"/>
      <c r="CV8" s="624"/>
      <c r="CW8" s="624"/>
      <c r="CX8" s="624"/>
      <c r="CY8" s="625"/>
      <c r="CZ8" s="626">
        <v>29.5</v>
      </c>
      <c r="DA8" s="626"/>
      <c r="DB8" s="626"/>
      <c r="DC8" s="626"/>
      <c r="DD8" s="632">
        <v>15942</v>
      </c>
      <c r="DE8" s="624"/>
      <c r="DF8" s="624"/>
      <c r="DG8" s="624"/>
      <c r="DH8" s="624"/>
      <c r="DI8" s="624"/>
      <c r="DJ8" s="624"/>
      <c r="DK8" s="624"/>
      <c r="DL8" s="624"/>
      <c r="DM8" s="624"/>
      <c r="DN8" s="624"/>
      <c r="DO8" s="624"/>
      <c r="DP8" s="625"/>
      <c r="DQ8" s="632">
        <v>961926</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14572</v>
      </c>
      <c r="S9" s="624"/>
      <c r="T9" s="624"/>
      <c r="U9" s="624"/>
      <c r="V9" s="624"/>
      <c r="W9" s="624"/>
      <c r="X9" s="624"/>
      <c r="Y9" s="625"/>
      <c r="Z9" s="626">
        <v>0.3</v>
      </c>
      <c r="AA9" s="626"/>
      <c r="AB9" s="626"/>
      <c r="AC9" s="626"/>
      <c r="AD9" s="627">
        <v>14572</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432847</v>
      </c>
      <c r="BH9" s="624"/>
      <c r="BI9" s="624"/>
      <c r="BJ9" s="624"/>
      <c r="BK9" s="624"/>
      <c r="BL9" s="624"/>
      <c r="BM9" s="624"/>
      <c r="BN9" s="625"/>
      <c r="BO9" s="626">
        <v>25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313508</v>
      </c>
      <c r="CS9" s="624"/>
      <c r="CT9" s="624"/>
      <c r="CU9" s="624"/>
      <c r="CV9" s="624"/>
      <c r="CW9" s="624"/>
      <c r="CX9" s="624"/>
      <c r="CY9" s="625"/>
      <c r="CZ9" s="626">
        <v>6.3</v>
      </c>
      <c r="DA9" s="626"/>
      <c r="DB9" s="626"/>
      <c r="DC9" s="626"/>
      <c r="DD9" s="632">
        <v>5549</v>
      </c>
      <c r="DE9" s="624"/>
      <c r="DF9" s="624"/>
      <c r="DG9" s="624"/>
      <c r="DH9" s="624"/>
      <c r="DI9" s="624"/>
      <c r="DJ9" s="624"/>
      <c r="DK9" s="624"/>
      <c r="DL9" s="624"/>
      <c r="DM9" s="624"/>
      <c r="DN9" s="624"/>
      <c r="DO9" s="624"/>
      <c r="DP9" s="625"/>
      <c r="DQ9" s="632">
        <v>267260</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35149</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258226</v>
      </c>
      <c r="S11" s="624"/>
      <c r="T11" s="624"/>
      <c r="U11" s="624"/>
      <c r="V11" s="624"/>
      <c r="W11" s="624"/>
      <c r="X11" s="624"/>
      <c r="Y11" s="625"/>
      <c r="Z11" s="628">
        <v>5</v>
      </c>
      <c r="AA11" s="629"/>
      <c r="AB11" s="629"/>
      <c r="AC11" s="635"/>
      <c r="AD11" s="632">
        <v>258226</v>
      </c>
      <c r="AE11" s="624"/>
      <c r="AF11" s="624"/>
      <c r="AG11" s="624"/>
      <c r="AH11" s="624"/>
      <c r="AI11" s="624"/>
      <c r="AJ11" s="624"/>
      <c r="AK11" s="625"/>
      <c r="AL11" s="628">
        <v>7.5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115625</v>
      </c>
      <c r="BH11" s="624"/>
      <c r="BI11" s="624"/>
      <c r="BJ11" s="624"/>
      <c r="BK11" s="624"/>
      <c r="BL11" s="624"/>
      <c r="BM11" s="624"/>
      <c r="BN11" s="625"/>
      <c r="BO11" s="626">
        <v>6.7</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266691</v>
      </c>
      <c r="CS11" s="624"/>
      <c r="CT11" s="624"/>
      <c r="CU11" s="624"/>
      <c r="CV11" s="624"/>
      <c r="CW11" s="624"/>
      <c r="CX11" s="624"/>
      <c r="CY11" s="625"/>
      <c r="CZ11" s="626">
        <v>5.4</v>
      </c>
      <c r="DA11" s="626"/>
      <c r="DB11" s="626"/>
      <c r="DC11" s="626"/>
      <c r="DD11" s="632">
        <v>83489</v>
      </c>
      <c r="DE11" s="624"/>
      <c r="DF11" s="624"/>
      <c r="DG11" s="624"/>
      <c r="DH11" s="624"/>
      <c r="DI11" s="624"/>
      <c r="DJ11" s="624"/>
      <c r="DK11" s="624"/>
      <c r="DL11" s="624"/>
      <c r="DM11" s="624"/>
      <c r="DN11" s="624"/>
      <c r="DO11" s="624"/>
      <c r="DP11" s="625"/>
      <c r="DQ11" s="632">
        <v>157454</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1034130</v>
      </c>
      <c r="BH12" s="624"/>
      <c r="BI12" s="624"/>
      <c r="BJ12" s="624"/>
      <c r="BK12" s="624"/>
      <c r="BL12" s="624"/>
      <c r="BM12" s="624"/>
      <c r="BN12" s="625"/>
      <c r="BO12" s="626">
        <v>59.7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62272</v>
      </c>
      <c r="CS12" s="624"/>
      <c r="CT12" s="624"/>
      <c r="CU12" s="624"/>
      <c r="CV12" s="624"/>
      <c r="CW12" s="624"/>
      <c r="CX12" s="624"/>
      <c r="CY12" s="625"/>
      <c r="CZ12" s="626">
        <v>1.3</v>
      </c>
      <c r="DA12" s="626"/>
      <c r="DB12" s="626"/>
      <c r="DC12" s="626"/>
      <c r="DD12" s="632" t="s">
        <v>122</v>
      </c>
      <c r="DE12" s="624"/>
      <c r="DF12" s="624"/>
      <c r="DG12" s="624"/>
      <c r="DH12" s="624"/>
      <c r="DI12" s="624"/>
      <c r="DJ12" s="624"/>
      <c r="DK12" s="624"/>
      <c r="DL12" s="624"/>
      <c r="DM12" s="624"/>
      <c r="DN12" s="624"/>
      <c r="DO12" s="624"/>
      <c r="DP12" s="625"/>
      <c r="DQ12" s="632">
        <v>58925</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v>607</v>
      </c>
      <c r="S13" s="624"/>
      <c r="T13" s="624"/>
      <c r="U13" s="624"/>
      <c r="V13" s="624"/>
      <c r="W13" s="624"/>
      <c r="X13" s="624"/>
      <c r="Y13" s="625"/>
      <c r="Z13" s="626">
        <v>0</v>
      </c>
      <c r="AA13" s="626"/>
      <c r="AB13" s="626"/>
      <c r="AC13" s="626"/>
      <c r="AD13" s="627">
        <v>607</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1034130</v>
      </c>
      <c r="BH13" s="624"/>
      <c r="BI13" s="624"/>
      <c r="BJ13" s="624"/>
      <c r="BK13" s="624"/>
      <c r="BL13" s="624"/>
      <c r="BM13" s="624"/>
      <c r="BN13" s="625"/>
      <c r="BO13" s="626">
        <v>59.7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731305</v>
      </c>
      <c r="CS13" s="624"/>
      <c r="CT13" s="624"/>
      <c r="CU13" s="624"/>
      <c r="CV13" s="624"/>
      <c r="CW13" s="624"/>
      <c r="CX13" s="624"/>
      <c r="CY13" s="625"/>
      <c r="CZ13" s="626">
        <v>14.7</v>
      </c>
      <c r="DA13" s="626"/>
      <c r="DB13" s="626"/>
      <c r="DC13" s="626"/>
      <c r="DD13" s="632">
        <v>284554</v>
      </c>
      <c r="DE13" s="624"/>
      <c r="DF13" s="624"/>
      <c r="DG13" s="624"/>
      <c r="DH13" s="624"/>
      <c r="DI13" s="624"/>
      <c r="DJ13" s="624"/>
      <c r="DK13" s="624"/>
      <c r="DL13" s="624"/>
      <c r="DM13" s="624"/>
      <c r="DN13" s="624"/>
      <c r="DO13" s="624"/>
      <c r="DP13" s="625"/>
      <c r="DQ13" s="632">
        <v>634993</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37791</v>
      </c>
      <c r="BH14" s="624"/>
      <c r="BI14" s="624"/>
      <c r="BJ14" s="624"/>
      <c r="BK14" s="624"/>
      <c r="BL14" s="624"/>
      <c r="BM14" s="624"/>
      <c r="BN14" s="625"/>
      <c r="BO14" s="626">
        <v>2.2000000000000002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402169</v>
      </c>
      <c r="CS14" s="624"/>
      <c r="CT14" s="624"/>
      <c r="CU14" s="624"/>
      <c r="CV14" s="624"/>
      <c r="CW14" s="624"/>
      <c r="CX14" s="624"/>
      <c r="CY14" s="625"/>
      <c r="CZ14" s="626">
        <v>8.1</v>
      </c>
      <c r="DA14" s="626"/>
      <c r="DB14" s="626"/>
      <c r="DC14" s="626"/>
      <c r="DD14" s="632">
        <v>171062</v>
      </c>
      <c r="DE14" s="624"/>
      <c r="DF14" s="624"/>
      <c r="DG14" s="624"/>
      <c r="DH14" s="624"/>
      <c r="DI14" s="624"/>
      <c r="DJ14" s="624"/>
      <c r="DK14" s="624"/>
      <c r="DL14" s="624"/>
      <c r="DM14" s="624"/>
      <c r="DN14" s="624"/>
      <c r="DO14" s="624"/>
      <c r="DP14" s="625"/>
      <c r="DQ14" s="632">
        <v>233762</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10317</v>
      </c>
      <c r="S15" s="624"/>
      <c r="T15" s="624"/>
      <c r="U15" s="624"/>
      <c r="V15" s="624"/>
      <c r="W15" s="624"/>
      <c r="X15" s="624"/>
      <c r="Y15" s="625"/>
      <c r="Z15" s="626">
        <v>0.2</v>
      </c>
      <c r="AA15" s="626"/>
      <c r="AB15" s="626"/>
      <c r="AC15" s="626"/>
      <c r="AD15" s="627">
        <v>10317</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60516</v>
      </c>
      <c r="BH15" s="624"/>
      <c r="BI15" s="624"/>
      <c r="BJ15" s="624"/>
      <c r="BK15" s="624"/>
      <c r="BL15" s="624"/>
      <c r="BM15" s="624"/>
      <c r="BN15" s="625"/>
      <c r="BO15" s="626">
        <v>3.5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720159</v>
      </c>
      <c r="CS15" s="624"/>
      <c r="CT15" s="624"/>
      <c r="CU15" s="624"/>
      <c r="CV15" s="624"/>
      <c r="CW15" s="624"/>
      <c r="CX15" s="624"/>
      <c r="CY15" s="625"/>
      <c r="CZ15" s="626">
        <v>14.5</v>
      </c>
      <c r="DA15" s="626"/>
      <c r="DB15" s="626"/>
      <c r="DC15" s="626"/>
      <c r="DD15" s="632">
        <v>213897</v>
      </c>
      <c r="DE15" s="624"/>
      <c r="DF15" s="624"/>
      <c r="DG15" s="624"/>
      <c r="DH15" s="624"/>
      <c r="DI15" s="624"/>
      <c r="DJ15" s="624"/>
      <c r="DK15" s="624"/>
      <c r="DL15" s="624"/>
      <c r="DM15" s="624"/>
      <c r="DN15" s="624"/>
      <c r="DO15" s="624"/>
      <c r="DP15" s="625"/>
      <c r="DQ15" s="632">
        <v>582665</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25061</v>
      </c>
      <c r="S16" s="624"/>
      <c r="T16" s="624"/>
      <c r="U16" s="624"/>
      <c r="V16" s="624"/>
      <c r="W16" s="624"/>
      <c r="X16" s="624"/>
      <c r="Y16" s="625"/>
      <c r="Z16" s="626">
        <v>0.5</v>
      </c>
      <c r="AA16" s="626"/>
      <c r="AB16" s="626"/>
      <c r="AC16" s="626"/>
      <c r="AD16" s="627">
        <v>25061</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53815</v>
      </c>
      <c r="S17" s="624"/>
      <c r="T17" s="624"/>
      <c r="U17" s="624"/>
      <c r="V17" s="624"/>
      <c r="W17" s="624"/>
      <c r="X17" s="624"/>
      <c r="Y17" s="625"/>
      <c r="Z17" s="626">
        <v>1</v>
      </c>
      <c r="AA17" s="626"/>
      <c r="AB17" s="626"/>
      <c r="AC17" s="626"/>
      <c r="AD17" s="627">
        <v>53815</v>
      </c>
      <c r="AE17" s="627"/>
      <c r="AF17" s="627"/>
      <c r="AG17" s="627"/>
      <c r="AH17" s="627"/>
      <c r="AI17" s="627"/>
      <c r="AJ17" s="627"/>
      <c r="AK17" s="627"/>
      <c r="AL17" s="628">
        <v>1.6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296326</v>
      </c>
      <c r="CS17" s="624"/>
      <c r="CT17" s="624"/>
      <c r="CU17" s="624"/>
      <c r="CV17" s="624"/>
      <c r="CW17" s="624"/>
      <c r="CX17" s="624"/>
      <c r="CY17" s="625"/>
      <c r="CZ17" s="626">
        <v>6</v>
      </c>
      <c r="DA17" s="626"/>
      <c r="DB17" s="626"/>
      <c r="DC17" s="626"/>
      <c r="DD17" s="632" t="s">
        <v>122</v>
      </c>
      <c r="DE17" s="624"/>
      <c r="DF17" s="624"/>
      <c r="DG17" s="624"/>
      <c r="DH17" s="624"/>
      <c r="DI17" s="624"/>
      <c r="DJ17" s="624"/>
      <c r="DK17" s="624"/>
      <c r="DL17" s="624"/>
      <c r="DM17" s="624"/>
      <c r="DN17" s="624"/>
      <c r="DO17" s="624"/>
      <c r="DP17" s="625"/>
      <c r="DQ17" s="632">
        <v>296326</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8061</v>
      </c>
      <c r="S18" s="624"/>
      <c r="T18" s="624"/>
      <c r="U18" s="624"/>
      <c r="V18" s="624"/>
      <c r="W18" s="624"/>
      <c r="X18" s="624"/>
      <c r="Y18" s="625"/>
      <c r="Z18" s="626">
        <v>0.2</v>
      </c>
      <c r="AA18" s="626"/>
      <c r="AB18" s="626"/>
      <c r="AC18" s="626"/>
      <c r="AD18" s="627">
        <v>8061</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43726</v>
      </c>
      <c r="S19" s="624"/>
      <c r="T19" s="624"/>
      <c r="U19" s="624"/>
      <c r="V19" s="624"/>
      <c r="W19" s="624"/>
      <c r="X19" s="624"/>
      <c r="Y19" s="625"/>
      <c r="Z19" s="626">
        <v>0.8</v>
      </c>
      <c r="AA19" s="626"/>
      <c r="AB19" s="626"/>
      <c r="AC19" s="626"/>
      <c r="AD19" s="627">
        <v>43726</v>
      </c>
      <c r="AE19" s="627"/>
      <c r="AF19" s="627"/>
      <c r="AG19" s="627"/>
      <c r="AH19" s="627"/>
      <c r="AI19" s="627"/>
      <c r="AJ19" s="627"/>
      <c r="AK19" s="627"/>
      <c r="AL19" s="628">
        <v>1.3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2028</v>
      </c>
      <c r="S20" s="624"/>
      <c r="T20" s="624"/>
      <c r="U20" s="624"/>
      <c r="V20" s="624"/>
      <c r="W20" s="624"/>
      <c r="X20" s="624"/>
      <c r="Y20" s="625"/>
      <c r="Z20" s="626">
        <v>0</v>
      </c>
      <c r="AA20" s="626"/>
      <c r="AB20" s="626"/>
      <c r="AC20" s="626"/>
      <c r="AD20" s="627">
        <v>2028</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4977547</v>
      </c>
      <c r="CS20" s="624"/>
      <c r="CT20" s="624"/>
      <c r="CU20" s="624"/>
      <c r="CV20" s="624"/>
      <c r="CW20" s="624"/>
      <c r="CX20" s="624"/>
      <c r="CY20" s="625"/>
      <c r="CZ20" s="626">
        <v>100</v>
      </c>
      <c r="DA20" s="626"/>
      <c r="DB20" s="626"/>
      <c r="DC20" s="626"/>
      <c r="DD20" s="632">
        <v>796540</v>
      </c>
      <c r="DE20" s="624"/>
      <c r="DF20" s="624"/>
      <c r="DG20" s="624"/>
      <c r="DH20" s="624"/>
      <c r="DI20" s="624"/>
      <c r="DJ20" s="624"/>
      <c r="DK20" s="624"/>
      <c r="DL20" s="624"/>
      <c r="DM20" s="624"/>
      <c r="DN20" s="624"/>
      <c r="DO20" s="624"/>
      <c r="DP20" s="625"/>
      <c r="DQ20" s="632">
        <v>3804298</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1376904</v>
      </c>
      <c r="S21" s="624"/>
      <c r="T21" s="624"/>
      <c r="U21" s="624"/>
      <c r="V21" s="624"/>
      <c r="W21" s="624"/>
      <c r="X21" s="624"/>
      <c r="Y21" s="625"/>
      <c r="Z21" s="626">
        <v>26.7</v>
      </c>
      <c r="AA21" s="626"/>
      <c r="AB21" s="626"/>
      <c r="AC21" s="626"/>
      <c r="AD21" s="627">
        <v>1281280</v>
      </c>
      <c r="AE21" s="627"/>
      <c r="AF21" s="627"/>
      <c r="AG21" s="627"/>
      <c r="AH21" s="627"/>
      <c r="AI21" s="627"/>
      <c r="AJ21" s="627"/>
      <c r="AK21" s="627"/>
      <c r="AL21" s="628">
        <v>37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1281280</v>
      </c>
      <c r="S22" s="624"/>
      <c r="T22" s="624"/>
      <c r="U22" s="624"/>
      <c r="V22" s="624"/>
      <c r="W22" s="624"/>
      <c r="X22" s="624"/>
      <c r="Y22" s="625"/>
      <c r="Z22" s="626">
        <v>24.8</v>
      </c>
      <c r="AA22" s="626"/>
      <c r="AB22" s="626"/>
      <c r="AC22" s="626"/>
      <c r="AD22" s="627">
        <v>1281280</v>
      </c>
      <c r="AE22" s="627"/>
      <c r="AF22" s="627"/>
      <c r="AG22" s="627"/>
      <c r="AH22" s="627"/>
      <c r="AI22" s="627"/>
      <c r="AJ22" s="627"/>
      <c r="AK22" s="627"/>
      <c r="AL22" s="628">
        <v>37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95624</v>
      </c>
      <c r="S23" s="624"/>
      <c r="T23" s="624"/>
      <c r="U23" s="624"/>
      <c r="V23" s="624"/>
      <c r="W23" s="624"/>
      <c r="X23" s="624"/>
      <c r="Y23" s="625"/>
      <c r="Z23" s="626">
        <v>1.9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1829303</v>
      </c>
      <c r="CS24" s="613"/>
      <c r="CT24" s="613"/>
      <c r="CU24" s="613"/>
      <c r="CV24" s="613"/>
      <c r="CW24" s="613"/>
      <c r="CX24" s="613"/>
      <c r="CY24" s="614"/>
      <c r="CZ24" s="617">
        <v>36.799999999999997</v>
      </c>
      <c r="DA24" s="618"/>
      <c r="DB24" s="618"/>
      <c r="DC24" s="634"/>
      <c r="DD24" s="655">
        <v>1350113</v>
      </c>
      <c r="DE24" s="613"/>
      <c r="DF24" s="613"/>
      <c r="DG24" s="613"/>
      <c r="DH24" s="613"/>
      <c r="DI24" s="613"/>
      <c r="DJ24" s="613"/>
      <c r="DK24" s="614"/>
      <c r="DL24" s="655">
        <v>1245647</v>
      </c>
      <c r="DM24" s="613"/>
      <c r="DN24" s="613"/>
      <c r="DO24" s="613"/>
      <c r="DP24" s="613"/>
      <c r="DQ24" s="613"/>
      <c r="DR24" s="613"/>
      <c r="DS24" s="613"/>
      <c r="DT24" s="613"/>
      <c r="DU24" s="613"/>
      <c r="DV24" s="614"/>
      <c r="DW24" s="617">
        <v>35.9</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3547144</v>
      </c>
      <c r="S25" s="624"/>
      <c r="T25" s="624"/>
      <c r="U25" s="624"/>
      <c r="V25" s="624"/>
      <c r="W25" s="624"/>
      <c r="X25" s="624"/>
      <c r="Y25" s="625"/>
      <c r="Z25" s="626">
        <v>68.7</v>
      </c>
      <c r="AA25" s="626"/>
      <c r="AB25" s="626"/>
      <c r="AC25" s="626"/>
      <c r="AD25" s="627">
        <v>3451520</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900729</v>
      </c>
      <c r="CS25" s="656"/>
      <c r="CT25" s="656"/>
      <c r="CU25" s="656"/>
      <c r="CV25" s="656"/>
      <c r="CW25" s="656"/>
      <c r="CX25" s="656"/>
      <c r="CY25" s="657"/>
      <c r="CZ25" s="628">
        <v>18.100000000000001</v>
      </c>
      <c r="DA25" s="653"/>
      <c r="DB25" s="653"/>
      <c r="DC25" s="658"/>
      <c r="DD25" s="632">
        <v>781214</v>
      </c>
      <c r="DE25" s="656"/>
      <c r="DF25" s="656"/>
      <c r="DG25" s="656"/>
      <c r="DH25" s="656"/>
      <c r="DI25" s="656"/>
      <c r="DJ25" s="656"/>
      <c r="DK25" s="657"/>
      <c r="DL25" s="632">
        <v>779298</v>
      </c>
      <c r="DM25" s="656"/>
      <c r="DN25" s="656"/>
      <c r="DO25" s="656"/>
      <c r="DP25" s="656"/>
      <c r="DQ25" s="656"/>
      <c r="DR25" s="656"/>
      <c r="DS25" s="656"/>
      <c r="DT25" s="656"/>
      <c r="DU25" s="656"/>
      <c r="DV25" s="657"/>
      <c r="DW25" s="628">
        <v>22.4</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748</v>
      </c>
      <c r="S26" s="624"/>
      <c r="T26" s="624"/>
      <c r="U26" s="624"/>
      <c r="V26" s="624"/>
      <c r="W26" s="624"/>
      <c r="X26" s="624"/>
      <c r="Y26" s="625"/>
      <c r="Z26" s="626">
        <v>0</v>
      </c>
      <c r="AA26" s="626"/>
      <c r="AB26" s="626"/>
      <c r="AC26" s="626"/>
      <c r="AD26" s="627">
        <v>748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475551</v>
      </c>
      <c r="CS26" s="624"/>
      <c r="CT26" s="624"/>
      <c r="CU26" s="624"/>
      <c r="CV26" s="624"/>
      <c r="CW26" s="624"/>
      <c r="CX26" s="624"/>
      <c r="CY26" s="625"/>
      <c r="CZ26" s="628">
        <v>9.6</v>
      </c>
      <c r="DA26" s="653"/>
      <c r="DB26" s="653"/>
      <c r="DC26" s="658"/>
      <c r="DD26" s="632">
        <v>387609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42835</v>
      </c>
      <c r="S27" s="624"/>
      <c r="T27" s="624"/>
      <c r="U27" s="624"/>
      <c r="V27" s="624"/>
      <c r="W27" s="624"/>
      <c r="X27" s="624"/>
      <c r="Y27" s="625"/>
      <c r="Z27" s="626">
        <v>0.8</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1731696</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632248</v>
      </c>
      <c r="CS27" s="656"/>
      <c r="CT27" s="656"/>
      <c r="CU27" s="656"/>
      <c r="CV27" s="656"/>
      <c r="CW27" s="656"/>
      <c r="CX27" s="656"/>
      <c r="CY27" s="657"/>
      <c r="CZ27" s="628">
        <v>12.7</v>
      </c>
      <c r="DA27" s="653"/>
      <c r="DB27" s="653"/>
      <c r="DC27" s="658"/>
      <c r="DD27" s="632">
        <v>272573</v>
      </c>
      <c r="DE27" s="656"/>
      <c r="DF27" s="656"/>
      <c r="DG27" s="656"/>
      <c r="DH27" s="656"/>
      <c r="DI27" s="656"/>
      <c r="DJ27" s="656"/>
      <c r="DK27" s="657"/>
      <c r="DL27" s="632">
        <v>170023</v>
      </c>
      <c r="DM27" s="656"/>
      <c r="DN27" s="656"/>
      <c r="DO27" s="656"/>
      <c r="DP27" s="656"/>
      <c r="DQ27" s="656"/>
      <c r="DR27" s="656"/>
      <c r="DS27" s="656"/>
      <c r="DT27" s="656"/>
      <c r="DU27" s="656"/>
      <c r="DV27" s="657"/>
      <c r="DW27" s="628">
        <v>4.9000000000000004</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32512</v>
      </c>
      <c r="S28" s="624"/>
      <c r="T28" s="624"/>
      <c r="U28" s="624"/>
      <c r="V28" s="624"/>
      <c r="W28" s="624"/>
      <c r="X28" s="624"/>
      <c r="Y28" s="625"/>
      <c r="Z28" s="626">
        <v>0.6</v>
      </c>
      <c r="AA28" s="626"/>
      <c r="AB28" s="626"/>
      <c r="AC28" s="626"/>
      <c r="AD28" s="627">
        <v>8842</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296326</v>
      </c>
      <c r="CS28" s="624"/>
      <c r="CT28" s="624"/>
      <c r="CU28" s="624"/>
      <c r="CV28" s="624"/>
      <c r="CW28" s="624"/>
      <c r="CX28" s="624"/>
      <c r="CY28" s="625"/>
      <c r="CZ28" s="628">
        <v>6</v>
      </c>
      <c r="DA28" s="653"/>
      <c r="DB28" s="653"/>
      <c r="DC28" s="658"/>
      <c r="DD28" s="632">
        <v>296326</v>
      </c>
      <c r="DE28" s="624"/>
      <c r="DF28" s="624"/>
      <c r="DG28" s="624"/>
      <c r="DH28" s="624"/>
      <c r="DI28" s="624"/>
      <c r="DJ28" s="624"/>
      <c r="DK28" s="625"/>
      <c r="DL28" s="632">
        <v>296326</v>
      </c>
      <c r="DM28" s="624"/>
      <c r="DN28" s="624"/>
      <c r="DO28" s="624"/>
      <c r="DP28" s="624"/>
      <c r="DQ28" s="624"/>
      <c r="DR28" s="624"/>
      <c r="DS28" s="624"/>
      <c r="DT28" s="624"/>
      <c r="DU28" s="624"/>
      <c r="DV28" s="625"/>
      <c r="DW28" s="628">
        <v>8.5</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16580</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296205</v>
      </c>
      <c r="CS29" s="656"/>
      <c r="CT29" s="656"/>
      <c r="CU29" s="656"/>
      <c r="CV29" s="656"/>
      <c r="CW29" s="656"/>
      <c r="CX29" s="656"/>
      <c r="CY29" s="657"/>
      <c r="CZ29" s="628">
        <v>6</v>
      </c>
      <c r="DA29" s="653"/>
      <c r="DB29" s="653"/>
      <c r="DC29" s="658"/>
      <c r="DD29" s="632">
        <v>296205</v>
      </c>
      <c r="DE29" s="656"/>
      <c r="DF29" s="656"/>
      <c r="DG29" s="656"/>
      <c r="DH29" s="656"/>
      <c r="DI29" s="656"/>
      <c r="DJ29" s="656"/>
      <c r="DK29" s="657"/>
      <c r="DL29" s="632">
        <v>296205</v>
      </c>
      <c r="DM29" s="656"/>
      <c r="DN29" s="656"/>
      <c r="DO29" s="656"/>
      <c r="DP29" s="656"/>
      <c r="DQ29" s="656"/>
      <c r="DR29" s="656"/>
      <c r="DS29" s="656"/>
      <c r="DT29" s="656"/>
      <c r="DU29" s="656"/>
      <c r="DV29" s="657"/>
      <c r="DW29" s="628">
        <v>8.5</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527525</v>
      </c>
      <c r="S30" s="624"/>
      <c r="T30" s="624"/>
      <c r="U30" s="624"/>
      <c r="V30" s="624"/>
      <c r="W30" s="624"/>
      <c r="X30" s="624"/>
      <c r="Y30" s="625"/>
      <c r="Z30" s="626">
        <v>10.199999999999999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288481</v>
      </c>
      <c r="CS30" s="624"/>
      <c r="CT30" s="624"/>
      <c r="CU30" s="624"/>
      <c r="CV30" s="624"/>
      <c r="CW30" s="624"/>
      <c r="CX30" s="624"/>
      <c r="CY30" s="625"/>
      <c r="CZ30" s="628">
        <v>5.8</v>
      </c>
      <c r="DA30" s="653"/>
      <c r="DB30" s="653"/>
      <c r="DC30" s="658"/>
      <c r="DD30" s="632">
        <v>288481</v>
      </c>
      <c r="DE30" s="624"/>
      <c r="DF30" s="624"/>
      <c r="DG30" s="624"/>
      <c r="DH30" s="624"/>
      <c r="DI30" s="624"/>
      <c r="DJ30" s="624"/>
      <c r="DK30" s="625"/>
      <c r="DL30" s="632">
        <v>288481</v>
      </c>
      <c r="DM30" s="624"/>
      <c r="DN30" s="624"/>
      <c r="DO30" s="624"/>
      <c r="DP30" s="624"/>
      <c r="DQ30" s="624"/>
      <c r="DR30" s="624"/>
      <c r="DS30" s="624"/>
      <c r="DT30" s="624"/>
      <c r="DU30" s="624"/>
      <c r="DV30" s="625"/>
      <c r="DW30" s="628">
        <v>8.3000000000000007</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99.3</v>
      </c>
      <c r="BH31" s="667"/>
      <c r="BI31" s="667"/>
      <c r="BJ31" s="667"/>
      <c r="BK31" s="667"/>
      <c r="BL31" s="667"/>
      <c r="BM31" s="618">
        <v>97.2</v>
      </c>
      <c r="BN31" s="667"/>
      <c r="BO31" s="667"/>
      <c r="BP31" s="667"/>
      <c r="BQ31" s="668"/>
      <c r="BR31" s="670">
        <v>99.2</v>
      </c>
      <c r="BS31" s="667"/>
      <c r="BT31" s="667"/>
      <c r="BU31" s="667"/>
      <c r="BV31" s="667"/>
      <c r="BW31" s="667"/>
      <c r="BX31" s="618">
        <v>96.9</v>
      </c>
      <c r="BY31" s="667"/>
      <c r="BZ31" s="667"/>
      <c r="CA31" s="667"/>
      <c r="CB31" s="668"/>
      <c r="CD31" s="663"/>
      <c r="CE31" s="664"/>
      <c r="CF31" s="620" t="s">
        <v>300</v>
      </c>
      <c r="CG31" s="621"/>
      <c r="CH31" s="621"/>
      <c r="CI31" s="621"/>
      <c r="CJ31" s="621"/>
      <c r="CK31" s="621"/>
      <c r="CL31" s="621"/>
      <c r="CM31" s="621"/>
      <c r="CN31" s="621"/>
      <c r="CO31" s="621"/>
      <c r="CP31" s="621"/>
      <c r="CQ31" s="622"/>
      <c r="CR31" s="623">
        <v>7724</v>
      </c>
      <c r="CS31" s="656"/>
      <c r="CT31" s="656"/>
      <c r="CU31" s="656"/>
      <c r="CV31" s="656"/>
      <c r="CW31" s="656"/>
      <c r="CX31" s="656"/>
      <c r="CY31" s="657"/>
      <c r="CZ31" s="628">
        <v>0.2</v>
      </c>
      <c r="DA31" s="653"/>
      <c r="DB31" s="653"/>
      <c r="DC31" s="658"/>
      <c r="DD31" s="632">
        <v>7724</v>
      </c>
      <c r="DE31" s="656"/>
      <c r="DF31" s="656"/>
      <c r="DG31" s="656"/>
      <c r="DH31" s="656"/>
      <c r="DI31" s="656"/>
      <c r="DJ31" s="656"/>
      <c r="DK31" s="657"/>
      <c r="DL31" s="632">
        <v>7724</v>
      </c>
      <c r="DM31" s="656"/>
      <c r="DN31" s="656"/>
      <c r="DO31" s="656"/>
      <c r="DP31" s="656"/>
      <c r="DQ31" s="656"/>
      <c r="DR31" s="656"/>
      <c r="DS31" s="656"/>
      <c r="DT31" s="656"/>
      <c r="DU31" s="656"/>
      <c r="DV31" s="657"/>
      <c r="DW31" s="628">
        <v>0.2</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325618</v>
      </c>
      <c r="S32" s="624"/>
      <c r="T32" s="624"/>
      <c r="U32" s="624"/>
      <c r="V32" s="624"/>
      <c r="W32" s="624"/>
      <c r="X32" s="624"/>
      <c r="Y32" s="625"/>
      <c r="Z32" s="626">
        <v>6.3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56"/>
      <c r="BI32" s="656"/>
      <c r="BJ32" s="656"/>
      <c r="BK32" s="656"/>
      <c r="BL32" s="656"/>
      <c r="BM32" s="629">
        <v>97.3</v>
      </c>
      <c r="BN32" s="656"/>
      <c r="BO32" s="656"/>
      <c r="BP32" s="656"/>
      <c r="BQ32" s="669"/>
      <c r="BR32" s="680">
        <v>99</v>
      </c>
      <c r="BS32" s="656"/>
      <c r="BT32" s="656"/>
      <c r="BU32" s="656"/>
      <c r="BV32" s="656"/>
      <c r="BW32" s="656"/>
      <c r="BX32" s="629">
        <v>97.1</v>
      </c>
      <c r="BY32" s="656"/>
      <c r="BZ32" s="656"/>
      <c r="CA32" s="656"/>
      <c r="CB32" s="669"/>
      <c r="CD32" s="665"/>
      <c r="CE32" s="666"/>
      <c r="CF32" s="620" t="s">
        <v>304</v>
      </c>
      <c r="CG32" s="621"/>
      <c r="CH32" s="621"/>
      <c r="CI32" s="621"/>
      <c r="CJ32" s="621"/>
      <c r="CK32" s="621"/>
      <c r="CL32" s="621"/>
      <c r="CM32" s="621"/>
      <c r="CN32" s="621"/>
      <c r="CO32" s="621"/>
      <c r="CP32" s="621"/>
      <c r="CQ32" s="622"/>
      <c r="CR32" s="623">
        <v>121</v>
      </c>
      <c r="CS32" s="624"/>
      <c r="CT32" s="624"/>
      <c r="CU32" s="624"/>
      <c r="CV32" s="624"/>
      <c r="CW32" s="624"/>
      <c r="CX32" s="624"/>
      <c r="CY32" s="625"/>
      <c r="CZ32" s="628">
        <v>0</v>
      </c>
      <c r="DA32" s="653"/>
      <c r="DB32" s="653"/>
      <c r="DC32" s="658"/>
      <c r="DD32" s="632">
        <v>121</v>
      </c>
      <c r="DE32" s="624"/>
      <c r="DF32" s="624"/>
      <c r="DG32" s="624"/>
      <c r="DH32" s="624"/>
      <c r="DI32" s="624"/>
      <c r="DJ32" s="624"/>
      <c r="DK32" s="625"/>
      <c r="DL32" s="632">
        <v>121</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6827</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99.2</v>
      </c>
      <c r="BH33" s="682"/>
      <c r="BI33" s="682"/>
      <c r="BJ33" s="682"/>
      <c r="BK33" s="682"/>
      <c r="BL33" s="682"/>
      <c r="BM33" s="683">
        <v>97.1</v>
      </c>
      <c r="BN33" s="682"/>
      <c r="BO33" s="682"/>
      <c r="BP33" s="682"/>
      <c r="BQ33" s="684"/>
      <c r="BR33" s="681">
        <v>99.2</v>
      </c>
      <c r="BS33" s="682"/>
      <c r="BT33" s="682"/>
      <c r="BU33" s="682"/>
      <c r="BV33" s="682"/>
      <c r="BW33" s="682"/>
      <c r="BX33" s="683">
        <v>96.9</v>
      </c>
      <c r="BY33" s="682"/>
      <c r="BZ33" s="682"/>
      <c r="CA33" s="682"/>
      <c r="CB33" s="684"/>
      <c r="CD33" s="620" t="s">
        <v>307</v>
      </c>
      <c r="CE33" s="621"/>
      <c r="CF33" s="621"/>
      <c r="CG33" s="621"/>
      <c r="CH33" s="621"/>
      <c r="CI33" s="621"/>
      <c r="CJ33" s="621"/>
      <c r="CK33" s="621"/>
      <c r="CL33" s="621"/>
      <c r="CM33" s="621"/>
      <c r="CN33" s="621"/>
      <c r="CO33" s="621"/>
      <c r="CP33" s="621"/>
      <c r="CQ33" s="622"/>
      <c r="CR33" s="623">
        <v>2351704</v>
      </c>
      <c r="CS33" s="656"/>
      <c r="CT33" s="656"/>
      <c r="CU33" s="656"/>
      <c r="CV33" s="656"/>
      <c r="CW33" s="656"/>
      <c r="CX33" s="656"/>
      <c r="CY33" s="657"/>
      <c r="CZ33" s="628">
        <v>47.2</v>
      </c>
      <c r="DA33" s="653"/>
      <c r="DB33" s="653"/>
      <c r="DC33" s="658"/>
      <c r="DD33" s="632">
        <v>1979363</v>
      </c>
      <c r="DE33" s="656"/>
      <c r="DF33" s="656"/>
      <c r="DG33" s="656"/>
      <c r="DH33" s="656"/>
      <c r="DI33" s="656"/>
      <c r="DJ33" s="656"/>
      <c r="DK33" s="657"/>
      <c r="DL33" s="632">
        <v>1645339</v>
      </c>
      <c r="DM33" s="656"/>
      <c r="DN33" s="656"/>
      <c r="DO33" s="656"/>
      <c r="DP33" s="656"/>
      <c r="DQ33" s="656"/>
      <c r="DR33" s="656"/>
      <c r="DS33" s="656"/>
      <c r="DT33" s="656"/>
      <c r="DU33" s="656"/>
      <c r="DV33" s="657"/>
      <c r="DW33" s="628">
        <v>47.4</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23276</v>
      </c>
      <c r="S34" s="624"/>
      <c r="T34" s="624"/>
      <c r="U34" s="624"/>
      <c r="V34" s="624"/>
      <c r="W34" s="624"/>
      <c r="X34" s="624"/>
      <c r="Y34" s="625"/>
      <c r="Z34" s="626">
        <v>0.5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906107</v>
      </c>
      <c r="CS34" s="624"/>
      <c r="CT34" s="624"/>
      <c r="CU34" s="624"/>
      <c r="CV34" s="624"/>
      <c r="CW34" s="624"/>
      <c r="CX34" s="624"/>
      <c r="CY34" s="625"/>
      <c r="CZ34" s="628">
        <v>18.2</v>
      </c>
      <c r="DA34" s="653"/>
      <c r="DB34" s="653"/>
      <c r="DC34" s="658"/>
      <c r="DD34" s="632">
        <v>700623</v>
      </c>
      <c r="DE34" s="624"/>
      <c r="DF34" s="624"/>
      <c r="DG34" s="624"/>
      <c r="DH34" s="624"/>
      <c r="DI34" s="624"/>
      <c r="DJ34" s="624"/>
      <c r="DK34" s="625"/>
      <c r="DL34" s="632">
        <v>587919</v>
      </c>
      <c r="DM34" s="624"/>
      <c r="DN34" s="624"/>
      <c r="DO34" s="624"/>
      <c r="DP34" s="624"/>
      <c r="DQ34" s="624"/>
      <c r="DR34" s="624"/>
      <c r="DS34" s="624"/>
      <c r="DT34" s="624"/>
      <c r="DU34" s="624"/>
      <c r="DV34" s="625"/>
      <c r="DW34" s="628">
        <v>16.899999999999999</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312560</v>
      </c>
      <c r="S35" s="624"/>
      <c r="T35" s="624"/>
      <c r="U35" s="624"/>
      <c r="V35" s="624"/>
      <c r="W35" s="624"/>
      <c r="X35" s="624"/>
      <c r="Y35" s="625"/>
      <c r="Z35" s="626">
        <v>6.1</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21957</v>
      </c>
      <c r="CS35" s="656"/>
      <c r="CT35" s="656"/>
      <c r="CU35" s="656"/>
      <c r="CV35" s="656"/>
      <c r="CW35" s="656"/>
      <c r="CX35" s="656"/>
      <c r="CY35" s="657"/>
      <c r="CZ35" s="628">
        <v>0.4</v>
      </c>
      <c r="DA35" s="653"/>
      <c r="DB35" s="653"/>
      <c r="DC35" s="658"/>
      <c r="DD35" s="632">
        <v>21303</v>
      </c>
      <c r="DE35" s="656"/>
      <c r="DF35" s="656"/>
      <c r="DG35" s="656"/>
      <c r="DH35" s="656"/>
      <c r="DI35" s="656"/>
      <c r="DJ35" s="656"/>
      <c r="DK35" s="657"/>
      <c r="DL35" s="632">
        <v>21303</v>
      </c>
      <c r="DM35" s="656"/>
      <c r="DN35" s="656"/>
      <c r="DO35" s="656"/>
      <c r="DP35" s="656"/>
      <c r="DQ35" s="656"/>
      <c r="DR35" s="656"/>
      <c r="DS35" s="656"/>
      <c r="DT35" s="656"/>
      <c r="DU35" s="656"/>
      <c r="DV35" s="657"/>
      <c r="DW35" s="628">
        <v>0.6</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139147</v>
      </c>
      <c r="S36" s="624"/>
      <c r="T36" s="624"/>
      <c r="U36" s="624"/>
      <c r="V36" s="624"/>
      <c r="W36" s="624"/>
      <c r="X36" s="624"/>
      <c r="Y36" s="625"/>
      <c r="Z36" s="626">
        <v>2.7</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763008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13328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936644</v>
      </c>
      <c r="CS36" s="624"/>
      <c r="CT36" s="624"/>
      <c r="CU36" s="624"/>
      <c r="CV36" s="624"/>
      <c r="CW36" s="624"/>
      <c r="CX36" s="624"/>
      <c r="CY36" s="625"/>
      <c r="CZ36" s="628">
        <v>18.8</v>
      </c>
      <c r="DA36" s="653"/>
      <c r="DB36" s="653"/>
      <c r="DC36" s="658"/>
      <c r="DD36" s="632">
        <v>833707</v>
      </c>
      <c r="DE36" s="624"/>
      <c r="DF36" s="624"/>
      <c r="DG36" s="624"/>
      <c r="DH36" s="624"/>
      <c r="DI36" s="624"/>
      <c r="DJ36" s="624"/>
      <c r="DK36" s="625"/>
      <c r="DL36" s="632">
        <v>623372</v>
      </c>
      <c r="DM36" s="624"/>
      <c r="DN36" s="624"/>
      <c r="DO36" s="624"/>
      <c r="DP36" s="624"/>
      <c r="DQ36" s="624"/>
      <c r="DR36" s="624"/>
      <c r="DS36" s="624"/>
      <c r="DT36" s="624"/>
      <c r="DU36" s="624"/>
      <c r="DV36" s="625"/>
      <c r="DW36" s="628">
        <v>17.899999999999999</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152277</v>
      </c>
      <c r="S37" s="624"/>
      <c r="T37" s="624"/>
      <c r="U37" s="624"/>
      <c r="V37" s="624"/>
      <c r="W37" s="624"/>
      <c r="X37" s="624"/>
      <c r="Y37" s="625"/>
      <c r="Z37" s="626">
        <v>3</v>
      </c>
      <c r="AA37" s="626"/>
      <c r="AB37" s="626"/>
      <c r="AC37" s="626"/>
      <c r="AD37" s="627">
        <v>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371000</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3344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243957</v>
      </c>
      <c r="CS37" s="656"/>
      <c r="CT37" s="656"/>
      <c r="CU37" s="656"/>
      <c r="CV37" s="656"/>
      <c r="CW37" s="656"/>
      <c r="CX37" s="656"/>
      <c r="CY37" s="657"/>
      <c r="CZ37" s="628">
        <v>4.9000000000000004</v>
      </c>
      <c r="DA37" s="653"/>
      <c r="DB37" s="653"/>
      <c r="DC37" s="658"/>
      <c r="DD37" s="632">
        <v>243957</v>
      </c>
      <c r="DE37" s="656"/>
      <c r="DF37" s="656"/>
      <c r="DG37" s="656"/>
      <c r="DH37" s="656"/>
      <c r="DI37" s="656"/>
      <c r="DJ37" s="656"/>
      <c r="DK37" s="657"/>
      <c r="DL37" s="632">
        <v>207493</v>
      </c>
      <c r="DM37" s="656"/>
      <c r="DN37" s="656"/>
      <c r="DO37" s="656"/>
      <c r="DP37" s="656"/>
      <c r="DQ37" s="656"/>
      <c r="DR37" s="656"/>
      <c r="DS37" s="656"/>
      <c r="DT37" s="656"/>
      <c r="DU37" s="656"/>
      <c r="DV37" s="657"/>
      <c r="DW37" s="628">
        <v>6</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34200</v>
      </c>
      <c r="S38" s="624"/>
      <c r="T38" s="624"/>
      <c r="U38" s="624"/>
      <c r="V38" s="624"/>
      <c r="W38" s="624"/>
      <c r="X38" s="624"/>
      <c r="Y38" s="625"/>
      <c r="Z38" s="626">
        <v>0.7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33018</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1021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387671</v>
      </c>
      <c r="CS38" s="624"/>
      <c r="CT38" s="624"/>
      <c r="CU38" s="624"/>
      <c r="CV38" s="624"/>
      <c r="CW38" s="624"/>
      <c r="CX38" s="624"/>
      <c r="CY38" s="625"/>
      <c r="CZ38" s="628">
        <v>7.8</v>
      </c>
      <c r="DA38" s="653"/>
      <c r="DB38" s="653"/>
      <c r="DC38" s="658"/>
      <c r="DD38" s="632">
        <v>338032</v>
      </c>
      <c r="DE38" s="624"/>
      <c r="DF38" s="624"/>
      <c r="DG38" s="624"/>
      <c r="DH38" s="624"/>
      <c r="DI38" s="624"/>
      <c r="DJ38" s="624"/>
      <c r="DK38" s="625"/>
      <c r="DL38" s="632">
        <v>328856</v>
      </c>
      <c r="DM38" s="624"/>
      <c r="DN38" s="624"/>
      <c r="DO38" s="624"/>
      <c r="DP38" s="624"/>
      <c r="DQ38" s="624"/>
      <c r="DR38" s="624"/>
      <c r="DS38" s="624"/>
      <c r="DT38" s="624"/>
      <c r="DU38" s="624"/>
      <c r="DV38" s="625"/>
      <c r="DW38" s="628">
        <v>9.5</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4337</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1568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15436</v>
      </c>
      <c r="CS39" s="656"/>
      <c r="CT39" s="656"/>
      <c r="CU39" s="656"/>
      <c r="CV39" s="656"/>
      <c r="CW39" s="656"/>
      <c r="CX39" s="656"/>
      <c r="CY39" s="657"/>
      <c r="CZ39" s="628">
        <v>0.3</v>
      </c>
      <c r="DA39" s="653"/>
      <c r="DB39" s="653"/>
      <c r="DC39" s="658"/>
      <c r="DD39" s="632">
        <v>1809</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13200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102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83889</v>
      </c>
      <c r="CS40" s="624"/>
      <c r="CT40" s="624"/>
      <c r="CU40" s="624"/>
      <c r="CV40" s="624"/>
      <c r="CW40" s="624"/>
      <c r="CX40" s="624"/>
      <c r="CY40" s="625"/>
      <c r="CZ40" s="628">
        <v>1.7</v>
      </c>
      <c r="DA40" s="653"/>
      <c r="DB40" s="653"/>
      <c r="DC40" s="658"/>
      <c r="DD40" s="632">
        <v>83889</v>
      </c>
      <c r="DE40" s="624"/>
      <c r="DF40" s="624"/>
      <c r="DG40" s="624"/>
      <c r="DH40" s="624"/>
      <c r="DI40" s="624"/>
      <c r="DJ40" s="624"/>
      <c r="DK40" s="625"/>
      <c r="DL40" s="632">
        <v>83889</v>
      </c>
      <c r="DM40" s="624"/>
      <c r="DN40" s="624"/>
      <c r="DO40" s="624"/>
      <c r="DP40" s="624"/>
      <c r="DQ40" s="624"/>
      <c r="DR40" s="624"/>
      <c r="DS40" s="624"/>
      <c r="DT40" s="624"/>
      <c r="DU40" s="624"/>
      <c r="DV40" s="625"/>
      <c r="DW40" s="628">
        <v>2.4</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5161249</v>
      </c>
      <c r="S41" s="696"/>
      <c r="T41" s="696"/>
      <c r="U41" s="696"/>
      <c r="V41" s="696"/>
      <c r="W41" s="696"/>
      <c r="X41" s="696"/>
      <c r="Y41" s="700"/>
      <c r="Z41" s="701">
        <v>100</v>
      </c>
      <c r="AA41" s="701"/>
      <c r="AB41" s="701"/>
      <c r="AC41" s="701"/>
      <c r="AD41" s="702">
        <v>3461115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63419</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291234</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358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796540</v>
      </c>
      <c r="CS42" s="656"/>
      <c r="CT42" s="656"/>
      <c r="CU42" s="656"/>
      <c r="CV42" s="656"/>
      <c r="CW42" s="656"/>
      <c r="CX42" s="656"/>
      <c r="CY42" s="657"/>
      <c r="CZ42" s="628">
        <v>16</v>
      </c>
      <c r="DA42" s="653"/>
      <c r="DB42" s="653"/>
      <c r="DC42" s="658"/>
      <c r="DD42" s="632">
        <v>474822</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19330</v>
      </c>
      <c r="CS43" s="656"/>
      <c r="CT43" s="656"/>
      <c r="CU43" s="656"/>
      <c r="CV43" s="656"/>
      <c r="CW43" s="656"/>
      <c r="CX43" s="656"/>
      <c r="CY43" s="657"/>
      <c r="CZ43" s="628">
        <v>0.4</v>
      </c>
      <c r="DA43" s="653"/>
      <c r="DB43" s="653"/>
      <c r="DC43" s="658"/>
      <c r="DD43" s="632">
        <v>19330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796540</v>
      </c>
      <c r="CS44" s="624"/>
      <c r="CT44" s="624"/>
      <c r="CU44" s="624"/>
      <c r="CV44" s="624"/>
      <c r="CW44" s="624"/>
      <c r="CX44" s="624"/>
      <c r="CY44" s="625"/>
      <c r="CZ44" s="628">
        <v>16</v>
      </c>
      <c r="DA44" s="629"/>
      <c r="DB44" s="629"/>
      <c r="DC44" s="635"/>
      <c r="DD44" s="632">
        <v>474822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204665</v>
      </c>
      <c r="CS45" s="656"/>
      <c r="CT45" s="656"/>
      <c r="CU45" s="656"/>
      <c r="CV45" s="656"/>
      <c r="CW45" s="656"/>
      <c r="CX45" s="656"/>
      <c r="CY45" s="657"/>
      <c r="CZ45" s="628">
        <v>4.0999999999999996</v>
      </c>
      <c r="DA45" s="653"/>
      <c r="DB45" s="653"/>
      <c r="DC45" s="658"/>
      <c r="DD45" s="632">
        <v>25553</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577993</v>
      </c>
      <c r="CS46" s="624"/>
      <c r="CT46" s="624"/>
      <c r="CU46" s="624"/>
      <c r="CV46" s="624"/>
      <c r="CW46" s="624"/>
      <c r="CX46" s="624"/>
      <c r="CY46" s="625"/>
      <c r="CZ46" s="628">
        <v>11.6</v>
      </c>
      <c r="DA46" s="629"/>
      <c r="DB46" s="629"/>
      <c r="DC46" s="635"/>
      <c r="DD46" s="632">
        <v>435387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4977547</v>
      </c>
      <c r="CS49" s="682"/>
      <c r="CT49" s="682"/>
      <c r="CU49" s="682"/>
      <c r="CV49" s="682"/>
      <c r="CW49" s="682"/>
      <c r="CX49" s="682"/>
      <c r="CY49" s="711"/>
      <c r="CZ49" s="703">
        <v>100</v>
      </c>
      <c r="DA49" s="712"/>
      <c r="DB49" s="712"/>
      <c r="DC49" s="713"/>
      <c r="DD49" s="714">
        <v>3804298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UqPfRp1PKLY8JAariXs5/sF2deFBUZjM1BvA6lvDkq6vxGDcOh3xHqr/z/1mivtu/7KgwDW0Syp53Ll6Hh/Vlg==" saltValue="a31qjRYL/XLzTwNc/IFwl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V32" sqref="V32:Z32"/>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5145</v>
      </c>
      <c r="R7" s="753"/>
      <c r="S7" s="753"/>
      <c r="T7" s="753"/>
      <c r="U7" s="753"/>
      <c r="V7" s="753">
        <v>4961</v>
      </c>
      <c r="W7" s="753"/>
      <c r="X7" s="753"/>
      <c r="Y7" s="753"/>
      <c r="Z7" s="753"/>
      <c r="AA7" s="753">
        <v>184</v>
      </c>
      <c r="AB7" s="753"/>
      <c r="AC7" s="753"/>
      <c r="AD7" s="753"/>
      <c r="AE7" s="754"/>
      <c r="AF7" s="755">
        <v>181</v>
      </c>
      <c r="AG7" s="756"/>
      <c r="AH7" s="756"/>
      <c r="AI7" s="756"/>
      <c r="AJ7" s="757"/>
      <c r="AK7" s="758">
        <v>313</v>
      </c>
      <c r="AL7" s="759"/>
      <c r="AM7" s="759"/>
      <c r="AN7" s="759"/>
      <c r="AO7" s="759"/>
      <c r="AP7" s="759">
        <v>2554</v>
      </c>
      <c r="AQ7" s="759"/>
      <c r="AR7" s="759"/>
      <c r="AS7" s="759"/>
      <c r="AT7" s="759"/>
      <c r="AU7" s="760" t="s">
        <v>546</v>
      </c>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562</v>
      </c>
      <c r="BS7" s="746" t="s">
        <v>561</v>
      </c>
      <c r="BT7" s="747"/>
      <c r="BU7" s="747"/>
      <c r="BV7" s="747"/>
      <c r="BW7" s="747"/>
      <c r="BX7" s="747"/>
      <c r="BY7" s="747"/>
      <c r="BZ7" s="747"/>
      <c r="CA7" s="747"/>
      <c r="CB7" s="747"/>
      <c r="CC7" s="747"/>
      <c r="CD7" s="747"/>
      <c r="CE7" s="747"/>
      <c r="CF7" s="747"/>
      <c r="CG7" s="762"/>
      <c r="CH7" s="743">
        <v>1</v>
      </c>
      <c r="CI7" s="744"/>
      <c r="CJ7" s="744"/>
      <c r="CK7" s="744"/>
      <c r="CL7" s="745"/>
      <c r="CM7" s="743">
        <v>718</v>
      </c>
      <c r="CN7" s="744"/>
      <c r="CO7" s="744"/>
      <c r="CP7" s="744"/>
      <c r="CQ7" s="745"/>
      <c r="CR7" s="743">
        <v>5</v>
      </c>
      <c r="CS7" s="744"/>
      <c r="CT7" s="744"/>
      <c r="CU7" s="744"/>
      <c r="CV7" s="745"/>
      <c r="CW7" s="743" t="s">
        <v>547</v>
      </c>
      <c r="CX7" s="744"/>
      <c r="CY7" s="744"/>
      <c r="CZ7" s="744"/>
      <c r="DA7" s="745"/>
      <c r="DB7" s="743" t="s">
        <v>547</v>
      </c>
      <c r="DC7" s="744"/>
      <c r="DD7" s="744"/>
      <c r="DE7" s="744"/>
      <c r="DF7" s="745"/>
      <c r="DG7" s="743" t="s">
        <v>547</v>
      </c>
      <c r="DH7" s="744"/>
      <c r="DI7" s="744"/>
      <c r="DJ7" s="744"/>
      <c r="DK7" s="745"/>
      <c r="DL7" s="743" t="s">
        <v>547</v>
      </c>
      <c r="DM7" s="744"/>
      <c r="DN7" s="744"/>
      <c r="DO7" s="744"/>
      <c r="DP7" s="745"/>
      <c r="DQ7" s="743" t="s">
        <v>547</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21</v>
      </c>
      <c r="R8" s="784"/>
      <c r="S8" s="784"/>
      <c r="T8" s="784"/>
      <c r="U8" s="784"/>
      <c r="V8" s="784">
        <v>21</v>
      </c>
      <c r="W8" s="784"/>
      <c r="X8" s="784"/>
      <c r="Y8" s="784"/>
      <c r="Z8" s="784"/>
      <c r="AA8" s="784" t="s">
        <v>547</v>
      </c>
      <c r="AB8" s="784"/>
      <c r="AC8" s="784"/>
      <c r="AD8" s="784"/>
      <c r="AE8" s="785"/>
      <c r="AF8" s="786" t="s">
        <v>122</v>
      </c>
      <c r="AG8" s="787"/>
      <c r="AH8" s="787"/>
      <c r="AI8" s="787"/>
      <c r="AJ8" s="788"/>
      <c r="AK8" s="769" t="s">
        <v>547</v>
      </c>
      <c r="AL8" s="770"/>
      <c r="AM8" s="770"/>
      <c r="AN8" s="770"/>
      <c r="AO8" s="770"/>
      <c r="AP8" s="770" t="s">
        <v>547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5161</v>
      </c>
      <c r="R23" s="793"/>
      <c r="S23" s="793"/>
      <c r="T23" s="793"/>
      <c r="U23" s="793"/>
      <c r="V23" s="793">
        <v>4977</v>
      </c>
      <c r="W23" s="793"/>
      <c r="X23" s="793"/>
      <c r="Y23" s="793"/>
      <c r="Z23" s="793"/>
      <c r="AA23" s="793">
        <v>184</v>
      </c>
      <c r="AB23" s="793"/>
      <c r="AC23" s="793"/>
      <c r="AD23" s="793"/>
      <c r="AE23" s="794"/>
      <c r="AF23" s="795">
        <v>181</v>
      </c>
      <c r="AG23" s="793"/>
      <c r="AH23" s="793"/>
      <c r="AI23" s="793"/>
      <c r="AJ23" s="796"/>
      <c r="AK23" s="797"/>
      <c r="AL23" s="798"/>
      <c r="AM23" s="798"/>
      <c r="AN23" s="798"/>
      <c r="AO23" s="798"/>
      <c r="AP23" s="793">
        <v>2554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864</v>
      </c>
      <c r="R28" s="823"/>
      <c r="S28" s="823"/>
      <c r="T28" s="823"/>
      <c r="U28" s="823"/>
      <c r="V28" s="823">
        <v>851</v>
      </c>
      <c r="W28" s="823"/>
      <c r="X28" s="823"/>
      <c r="Y28" s="823"/>
      <c r="Z28" s="823"/>
      <c r="AA28" s="823">
        <v>13</v>
      </c>
      <c r="AB28" s="823"/>
      <c r="AC28" s="823"/>
      <c r="AD28" s="823"/>
      <c r="AE28" s="824"/>
      <c r="AF28" s="825">
        <v>13</v>
      </c>
      <c r="AG28" s="823"/>
      <c r="AH28" s="823"/>
      <c r="AI28" s="823"/>
      <c r="AJ28" s="826"/>
      <c r="AK28" s="827">
        <v>63</v>
      </c>
      <c r="AL28" s="828"/>
      <c r="AM28" s="828"/>
      <c r="AN28" s="828"/>
      <c r="AO28" s="828"/>
      <c r="AP28" s="828" t="s">
        <v>547</v>
      </c>
      <c r="AQ28" s="828"/>
      <c r="AR28" s="828"/>
      <c r="AS28" s="828"/>
      <c r="AT28" s="828"/>
      <c r="AU28" s="828" t="s">
        <v>547</v>
      </c>
      <c r="AV28" s="828"/>
      <c r="AW28" s="828"/>
      <c r="AX28" s="828"/>
      <c r="AY28" s="828"/>
      <c r="AZ28" s="829" t="s">
        <v>547</v>
      </c>
      <c r="BA28" s="829"/>
      <c r="BB28" s="829"/>
      <c r="BC28" s="829"/>
      <c r="BD28" s="829"/>
      <c r="BE28" s="820" t="s">
        <v>548</v>
      </c>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144</v>
      </c>
      <c r="R29" s="784"/>
      <c r="S29" s="784"/>
      <c r="T29" s="784"/>
      <c r="U29" s="784"/>
      <c r="V29" s="784">
        <v>140</v>
      </c>
      <c r="W29" s="784"/>
      <c r="X29" s="784"/>
      <c r="Y29" s="784"/>
      <c r="Z29" s="784"/>
      <c r="AA29" s="784">
        <v>4</v>
      </c>
      <c r="AB29" s="784"/>
      <c r="AC29" s="784"/>
      <c r="AD29" s="784"/>
      <c r="AE29" s="785"/>
      <c r="AF29" s="786">
        <v>4</v>
      </c>
      <c r="AG29" s="787"/>
      <c r="AH29" s="787"/>
      <c r="AI29" s="787"/>
      <c r="AJ29" s="788"/>
      <c r="AK29" s="834">
        <v>35</v>
      </c>
      <c r="AL29" s="830"/>
      <c r="AM29" s="830"/>
      <c r="AN29" s="830"/>
      <c r="AO29" s="830"/>
      <c r="AP29" s="830" t="s">
        <v>547</v>
      </c>
      <c r="AQ29" s="830"/>
      <c r="AR29" s="830"/>
      <c r="AS29" s="830"/>
      <c r="AT29" s="830"/>
      <c r="AU29" s="830" t="s">
        <v>547</v>
      </c>
      <c r="AV29" s="830"/>
      <c r="AW29" s="830"/>
      <c r="AX29" s="830"/>
      <c r="AY29" s="830"/>
      <c r="AZ29" s="831" t="s">
        <v>547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128</v>
      </c>
      <c r="R30" s="784"/>
      <c r="S30" s="784"/>
      <c r="T30" s="784"/>
      <c r="U30" s="784"/>
      <c r="V30" s="784">
        <v>105</v>
      </c>
      <c r="W30" s="784"/>
      <c r="X30" s="784"/>
      <c r="Y30" s="784"/>
      <c r="Z30" s="784"/>
      <c r="AA30" s="784">
        <v>24</v>
      </c>
      <c r="AB30" s="784"/>
      <c r="AC30" s="784"/>
      <c r="AD30" s="784"/>
      <c r="AE30" s="785"/>
      <c r="AF30" s="786">
        <v>271</v>
      </c>
      <c r="AG30" s="787"/>
      <c r="AH30" s="787"/>
      <c r="AI30" s="787"/>
      <c r="AJ30" s="788"/>
      <c r="AK30" s="834">
        <v>4</v>
      </c>
      <c r="AL30" s="830"/>
      <c r="AM30" s="830"/>
      <c r="AN30" s="830"/>
      <c r="AO30" s="830"/>
      <c r="AP30" s="830">
        <v>208</v>
      </c>
      <c r="AQ30" s="830"/>
      <c r="AR30" s="830"/>
      <c r="AS30" s="830"/>
      <c r="AT30" s="830"/>
      <c r="AU30" s="830">
        <v>3</v>
      </c>
      <c r="AV30" s="830"/>
      <c r="AW30" s="830"/>
      <c r="AX30" s="830"/>
      <c r="AY30" s="830"/>
      <c r="AZ30" s="831" t="s">
        <v>547</v>
      </c>
      <c r="BA30" s="831"/>
      <c r="BB30" s="831"/>
      <c r="BC30" s="831"/>
      <c r="BD30" s="831"/>
      <c r="BE30" s="832" t="s">
        <v>392</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514</v>
      </c>
      <c r="R31" s="784"/>
      <c r="S31" s="784"/>
      <c r="T31" s="784"/>
      <c r="U31" s="784"/>
      <c r="V31" s="784">
        <v>486</v>
      </c>
      <c r="W31" s="784"/>
      <c r="X31" s="784"/>
      <c r="Y31" s="784"/>
      <c r="Z31" s="784"/>
      <c r="AA31" s="784">
        <v>27</v>
      </c>
      <c r="AB31" s="784"/>
      <c r="AC31" s="784"/>
      <c r="AD31" s="784"/>
      <c r="AE31" s="785"/>
      <c r="AF31" s="786">
        <v>99</v>
      </c>
      <c r="AG31" s="787"/>
      <c r="AH31" s="787"/>
      <c r="AI31" s="787"/>
      <c r="AJ31" s="788"/>
      <c r="AK31" s="834">
        <v>371</v>
      </c>
      <c r="AL31" s="830"/>
      <c r="AM31" s="830"/>
      <c r="AN31" s="830"/>
      <c r="AO31" s="830"/>
      <c r="AP31" s="830">
        <v>2989</v>
      </c>
      <c r="AQ31" s="830"/>
      <c r="AR31" s="830"/>
      <c r="AS31" s="830"/>
      <c r="AT31" s="830"/>
      <c r="AU31" s="830">
        <v>2896</v>
      </c>
      <c r="AV31" s="830"/>
      <c r="AW31" s="830"/>
      <c r="AX31" s="830"/>
      <c r="AY31" s="830"/>
      <c r="AZ31" s="831" t="s">
        <v>547</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387</v>
      </c>
      <c r="AG63" s="844"/>
      <c r="AH63" s="844"/>
      <c r="AI63" s="844"/>
      <c r="AJ63" s="845"/>
      <c r="AK63" s="846"/>
      <c r="AL63" s="841"/>
      <c r="AM63" s="841"/>
      <c r="AN63" s="841"/>
      <c r="AO63" s="841"/>
      <c r="AP63" s="844">
        <v>3197</v>
      </c>
      <c r="AQ63" s="844"/>
      <c r="AR63" s="844"/>
      <c r="AS63" s="844"/>
      <c r="AT63" s="844"/>
      <c r="AU63" s="844">
        <v>2899</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549</v>
      </c>
      <c r="C68" s="870"/>
      <c r="D68" s="870"/>
      <c r="E68" s="870"/>
      <c r="F68" s="870"/>
      <c r="G68" s="870"/>
      <c r="H68" s="870"/>
      <c r="I68" s="870"/>
      <c r="J68" s="870"/>
      <c r="K68" s="870"/>
      <c r="L68" s="870"/>
      <c r="M68" s="870"/>
      <c r="N68" s="870"/>
      <c r="O68" s="870"/>
      <c r="P68" s="871"/>
      <c r="Q68" s="872">
        <v>603</v>
      </c>
      <c r="R68" s="866"/>
      <c r="S68" s="866"/>
      <c r="T68" s="866"/>
      <c r="U68" s="866"/>
      <c r="V68" s="866">
        <v>473</v>
      </c>
      <c r="W68" s="866"/>
      <c r="X68" s="866"/>
      <c r="Y68" s="866"/>
      <c r="Z68" s="866"/>
      <c r="AA68" s="866">
        <v>129</v>
      </c>
      <c r="AB68" s="866"/>
      <c r="AC68" s="866"/>
      <c r="AD68" s="866"/>
      <c r="AE68" s="866"/>
      <c r="AF68" s="866">
        <v>129</v>
      </c>
      <c r="AG68" s="866"/>
      <c r="AH68" s="866"/>
      <c r="AI68" s="866"/>
      <c r="AJ68" s="866"/>
      <c r="AK68" s="866">
        <v>6</v>
      </c>
      <c r="AL68" s="866"/>
      <c r="AM68" s="866"/>
      <c r="AN68" s="866"/>
      <c r="AO68" s="866"/>
      <c r="AP68" s="866">
        <v>15</v>
      </c>
      <c r="AQ68" s="866"/>
      <c r="AR68" s="866"/>
      <c r="AS68" s="866"/>
      <c r="AT68" s="866"/>
      <c r="AU68" s="866">
        <v>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550</v>
      </c>
      <c r="C69" s="874"/>
      <c r="D69" s="874"/>
      <c r="E69" s="874"/>
      <c r="F69" s="874"/>
      <c r="G69" s="874"/>
      <c r="H69" s="874"/>
      <c r="I69" s="874"/>
      <c r="J69" s="874"/>
      <c r="K69" s="874"/>
      <c r="L69" s="874"/>
      <c r="M69" s="874"/>
      <c r="N69" s="874"/>
      <c r="O69" s="874"/>
      <c r="P69" s="875"/>
      <c r="Q69" s="876">
        <v>57</v>
      </c>
      <c r="R69" s="830"/>
      <c r="S69" s="830"/>
      <c r="T69" s="830"/>
      <c r="U69" s="830"/>
      <c r="V69" s="830">
        <v>39</v>
      </c>
      <c r="W69" s="830"/>
      <c r="X69" s="830"/>
      <c r="Y69" s="830"/>
      <c r="Z69" s="830"/>
      <c r="AA69" s="830">
        <v>18</v>
      </c>
      <c r="AB69" s="830"/>
      <c r="AC69" s="830"/>
      <c r="AD69" s="830"/>
      <c r="AE69" s="830"/>
      <c r="AF69" s="830">
        <v>18</v>
      </c>
      <c r="AG69" s="830"/>
      <c r="AH69" s="830"/>
      <c r="AI69" s="830"/>
      <c r="AJ69" s="830"/>
      <c r="AK69" s="830" t="s">
        <v>547</v>
      </c>
      <c r="AL69" s="830"/>
      <c r="AM69" s="830"/>
      <c r="AN69" s="830"/>
      <c r="AO69" s="830"/>
      <c r="AP69" s="830" t="s">
        <v>547</v>
      </c>
      <c r="AQ69" s="830"/>
      <c r="AR69" s="830"/>
      <c r="AS69" s="830"/>
      <c r="AT69" s="830"/>
      <c r="AU69" s="830" t="s">
        <v>547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551</v>
      </c>
      <c r="C70" s="874"/>
      <c r="D70" s="874"/>
      <c r="E70" s="874"/>
      <c r="F70" s="874"/>
      <c r="G70" s="874"/>
      <c r="H70" s="874"/>
      <c r="I70" s="874"/>
      <c r="J70" s="874"/>
      <c r="K70" s="874"/>
      <c r="L70" s="874"/>
      <c r="M70" s="874"/>
      <c r="N70" s="874"/>
      <c r="O70" s="874"/>
      <c r="P70" s="875"/>
      <c r="Q70" s="876">
        <v>65</v>
      </c>
      <c r="R70" s="830"/>
      <c r="S70" s="830"/>
      <c r="T70" s="830"/>
      <c r="U70" s="830"/>
      <c r="V70" s="830">
        <v>60</v>
      </c>
      <c r="W70" s="830"/>
      <c r="X70" s="830"/>
      <c r="Y70" s="830"/>
      <c r="Z70" s="830"/>
      <c r="AA70" s="830">
        <v>5</v>
      </c>
      <c r="AB70" s="830"/>
      <c r="AC70" s="830"/>
      <c r="AD70" s="830"/>
      <c r="AE70" s="830"/>
      <c r="AF70" s="830">
        <v>5</v>
      </c>
      <c r="AG70" s="830"/>
      <c r="AH70" s="830"/>
      <c r="AI70" s="830"/>
      <c r="AJ70" s="830"/>
      <c r="AK70" s="830" t="s">
        <v>547</v>
      </c>
      <c r="AL70" s="830"/>
      <c r="AM70" s="830"/>
      <c r="AN70" s="830"/>
      <c r="AO70" s="830"/>
      <c r="AP70" s="830" t="s">
        <v>547</v>
      </c>
      <c r="AQ70" s="830"/>
      <c r="AR70" s="830"/>
      <c r="AS70" s="830"/>
      <c r="AT70" s="830"/>
      <c r="AU70" s="830" t="s">
        <v>547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552</v>
      </c>
      <c r="C71" s="874"/>
      <c r="D71" s="874"/>
      <c r="E71" s="874"/>
      <c r="F71" s="874"/>
      <c r="G71" s="874"/>
      <c r="H71" s="874"/>
      <c r="I71" s="874"/>
      <c r="J71" s="874"/>
      <c r="K71" s="874"/>
      <c r="L71" s="874"/>
      <c r="M71" s="874"/>
      <c r="N71" s="874"/>
      <c r="O71" s="874"/>
      <c r="P71" s="875"/>
      <c r="Q71" s="876">
        <v>7912</v>
      </c>
      <c r="R71" s="830"/>
      <c r="S71" s="830"/>
      <c r="T71" s="830"/>
      <c r="U71" s="830"/>
      <c r="V71" s="830">
        <v>7612</v>
      </c>
      <c r="W71" s="830"/>
      <c r="X71" s="830"/>
      <c r="Y71" s="830"/>
      <c r="Z71" s="830"/>
      <c r="AA71" s="830">
        <v>300</v>
      </c>
      <c r="AB71" s="830"/>
      <c r="AC71" s="830"/>
      <c r="AD71" s="830"/>
      <c r="AE71" s="830"/>
      <c r="AF71" s="830">
        <v>300</v>
      </c>
      <c r="AG71" s="830"/>
      <c r="AH71" s="830"/>
      <c r="AI71" s="830"/>
      <c r="AJ71" s="830"/>
      <c r="AK71" s="830" t="s">
        <v>547</v>
      </c>
      <c r="AL71" s="830"/>
      <c r="AM71" s="830"/>
      <c r="AN71" s="830"/>
      <c r="AO71" s="830"/>
      <c r="AP71" s="830" t="s">
        <v>547</v>
      </c>
      <c r="AQ71" s="830"/>
      <c r="AR71" s="830"/>
      <c r="AS71" s="830"/>
      <c r="AT71" s="830"/>
      <c r="AU71" s="830" t="s">
        <v>547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553</v>
      </c>
      <c r="C72" s="874"/>
      <c r="D72" s="874"/>
      <c r="E72" s="874"/>
      <c r="F72" s="874"/>
      <c r="G72" s="874"/>
      <c r="H72" s="874"/>
      <c r="I72" s="874"/>
      <c r="J72" s="874"/>
      <c r="K72" s="874"/>
      <c r="L72" s="874"/>
      <c r="M72" s="874"/>
      <c r="N72" s="874"/>
      <c r="O72" s="874"/>
      <c r="P72" s="875"/>
      <c r="Q72" s="876">
        <v>3006</v>
      </c>
      <c r="R72" s="830"/>
      <c r="S72" s="830"/>
      <c r="T72" s="830"/>
      <c r="U72" s="830"/>
      <c r="V72" s="830">
        <v>2894</v>
      </c>
      <c r="W72" s="830"/>
      <c r="X72" s="830"/>
      <c r="Y72" s="830"/>
      <c r="Z72" s="830"/>
      <c r="AA72" s="830">
        <v>112</v>
      </c>
      <c r="AB72" s="830"/>
      <c r="AC72" s="830"/>
      <c r="AD72" s="830"/>
      <c r="AE72" s="830"/>
      <c r="AF72" s="830">
        <v>112</v>
      </c>
      <c r="AG72" s="830"/>
      <c r="AH72" s="830"/>
      <c r="AI72" s="830"/>
      <c r="AJ72" s="830"/>
      <c r="AK72" s="830">
        <v>4</v>
      </c>
      <c r="AL72" s="830"/>
      <c r="AM72" s="830"/>
      <c r="AN72" s="830"/>
      <c r="AO72" s="830"/>
      <c r="AP72" s="830">
        <v>2444</v>
      </c>
      <c r="AQ72" s="830"/>
      <c r="AR72" s="830"/>
      <c r="AS72" s="830"/>
      <c r="AT72" s="830"/>
      <c r="AU72" s="830">
        <v>149</v>
      </c>
      <c r="AV72" s="830"/>
      <c r="AW72" s="830"/>
      <c r="AX72" s="830"/>
      <c r="AY72" s="830"/>
      <c r="AZ72" s="832" t="s">
        <v>563</v>
      </c>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554</v>
      </c>
      <c r="C73" s="874"/>
      <c r="D73" s="874"/>
      <c r="E73" s="874"/>
      <c r="F73" s="874"/>
      <c r="G73" s="874"/>
      <c r="H73" s="874"/>
      <c r="I73" s="874"/>
      <c r="J73" s="874"/>
      <c r="K73" s="874"/>
      <c r="L73" s="874"/>
      <c r="M73" s="874"/>
      <c r="N73" s="874"/>
      <c r="O73" s="874"/>
      <c r="P73" s="875"/>
      <c r="Q73" s="876">
        <v>1716</v>
      </c>
      <c r="R73" s="830"/>
      <c r="S73" s="830"/>
      <c r="T73" s="830"/>
      <c r="U73" s="830"/>
      <c r="V73" s="830">
        <v>1617</v>
      </c>
      <c r="W73" s="830"/>
      <c r="X73" s="830"/>
      <c r="Y73" s="830"/>
      <c r="Z73" s="830"/>
      <c r="AA73" s="830">
        <v>99</v>
      </c>
      <c r="AB73" s="830"/>
      <c r="AC73" s="830"/>
      <c r="AD73" s="830"/>
      <c r="AE73" s="830"/>
      <c r="AF73" s="830">
        <v>99</v>
      </c>
      <c r="AG73" s="830"/>
      <c r="AH73" s="830"/>
      <c r="AI73" s="830"/>
      <c r="AJ73" s="830"/>
      <c r="AK73" s="830">
        <v>62</v>
      </c>
      <c r="AL73" s="830"/>
      <c r="AM73" s="830"/>
      <c r="AN73" s="830"/>
      <c r="AO73" s="830"/>
      <c r="AP73" s="830">
        <v>1222</v>
      </c>
      <c r="AQ73" s="830"/>
      <c r="AR73" s="830"/>
      <c r="AS73" s="830"/>
      <c r="AT73" s="830"/>
      <c r="AU73" s="830">
        <v>44</v>
      </c>
      <c r="AV73" s="830"/>
      <c r="AW73" s="830"/>
      <c r="AX73" s="830"/>
      <c r="AY73" s="830"/>
      <c r="AZ73" s="832" t="s">
        <v>564</v>
      </c>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555</v>
      </c>
      <c r="C74" s="874"/>
      <c r="D74" s="874"/>
      <c r="E74" s="874"/>
      <c r="F74" s="874"/>
      <c r="G74" s="874"/>
      <c r="H74" s="874"/>
      <c r="I74" s="874"/>
      <c r="J74" s="874"/>
      <c r="K74" s="874"/>
      <c r="L74" s="874"/>
      <c r="M74" s="874"/>
      <c r="N74" s="874"/>
      <c r="O74" s="874"/>
      <c r="P74" s="875"/>
      <c r="Q74" s="876">
        <v>632</v>
      </c>
      <c r="R74" s="830"/>
      <c r="S74" s="830"/>
      <c r="T74" s="830"/>
      <c r="U74" s="830"/>
      <c r="V74" s="830">
        <v>515</v>
      </c>
      <c r="W74" s="830"/>
      <c r="X74" s="830"/>
      <c r="Y74" s="830"/>
      <c r="Z74" s="830"/>
      <c r="AA74" s="830">
        <v>117</v>
      </c>
      <c r="AB74" s="830"/>
      <c r="AC74" s="830"/>
      <c r="AD74" s="830"/>
      <c r="AE74" s="830"/>
      <c r="AF74" s="830">
        <v>117</v>
      </c>
      <c r="AG74" s="830"/>
      <c r="AH74" s="830"/>
      <c r="AI74" s="830"/>
      <c r="AJ74" s="830"/>
      <c r="AK74" s="830" t="s">
        <v>547</v>
      </c>
      <c r="AL74" s="830"/>
      <c r="AM74" s="830"/>
      <c r="AN74" s="830"/>
      <c r="AO74" s="830"/>
      <c r="AP74" s="830" t="s">
        <v>547</v>
      </c>
      <c r="AQ74" s="830"/>
      <c r="AR74" s="830"/>
      <c r="AS74" s="830"/>
      <c r="AT74" s="830"/>
      <c r="AU74" s="830" t="s">
        <v>547</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556</v>
      </c>
      <c r="C75" s="874"/>
      <c r="D75" s="874"/>
      <c r="E75" s="874"/>
      <c r="F75" s="874"/>
      <c r="G75" s="874"/>
      <c r="H75" s="874"/>
      <c r="I75" s="874"/>
      <c r="J75" s="874"/>
      <c r="K75" s="874"/>
      <c r="L75" s="874"/>
      <c r="M75" s="874"/>
      <c r="N75" s="874"/>
      <c r="O75" s="874"/>
      <c r="P75" s="875"/>
      <c r="Q75" s="877">
        <v>38</v>
      </c>
      <c r="R75" s="878"/>
      <c r="S75" s="878"/>
      <c r="T75" s="878"/>
      <c r="U75" s="834"/>
      <c r="V75" s="879">
        <v>31</v>
      </c>
      <c r="W75" s="878"/>
      <c r="X75" s="878"/>
      <c r="Y75" s="878"/>
      <c r="Z75" s="834"/>
      <c r="AA75" s="879">
        <v>7</v>
      </c>
      <c r="AB75" s="878"/>
      <c r="AC75" s="878"/>
      <c r="AD75" s="878"/>
      <c r="AE75" s="834"/>
      <c r="AF75" s="879">
        <v>7</v>
      </c>
      <c r="AG75" s="878"/>
      <c r="AH75" s="878"/>
      <c r="AI75" s="878"/>
      <c r="AJ75" s="834"/>
      <c r="AK75" s="879" t="s">
        <v>547</v>
      </c>
      <c r="AL75" s="878"/>
      <c r="AM75" s="878"/>
      <c r="AN75" s="878"/>
      <c r="AO75" s="834"/>
      <c r="AP75" s="879" t="s">
        <v>547</v>
      </c>
      <c r="AQ75" s="878"/>
      <c r="AR75" s="878"/>
      <c r="AS75" s="878"/>
      <c r="AT75" s="834"/>
      <c r="AU75" s="879" t="s">
        <v>547</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557</v>
      </c>
      <c r="C76" s="874"/>
      <c r="D76" s="874"/>
      <c r="E76" s="874"/>
      <c r="F76" s="874"/>
      <c r="G76" s="874"/>
      <c r="H76" s="874"/>
      <c r="I76" s="874"/>
      <c r="J76" s="874"/>
      <c r="K76" s="874"/>
      <c r="L76" s="874"/>
      <c r="M76" s="874"/>
      <c r="N76" s="874"/>
      <c r="O76" s="874"/>
      <c r="P76" s="875"/>
      <c r="Q76" s="877">
        <v>4479</v>
      </c>
      <c r="R76" s="878"/>
      <c r="S76" s="878"/>
      <c r="T76" s="878"/>
      <c r="U76" s="834"/>
      <c r="V76" s="879">
        <v>4199</v>
      </c>
      <c r="W76" s="878"/>
      <c r="X76" s="878"/>
      <c r="Y76" s="878"/>
      <c r="Z76" s="834"/>
      <c r="AA76" s="879">
        <v>280</v>
      </c>
      <c r="AB76" s="878"/>
      <c r="AC76" s="878"/>
      <c r="AD76" s="878"/>
      <c r="AE76" s="834"/>
      <c r="AF76" s="879">
        <v>280</v>
      </c>
      <c r="AG76" s="878"/>
      <c r="AH76" s="878"/>
      <c r="AI76" s="878"/>
      <c r="AJ76" s="834"/>
      <c r="AK76" s="879" t="s">
        <v>547</v>
      </c>
      <c r="AL76" s="878"/>
      <c r="AM76" s="878"/>
      <c r="AN76" s="878"/>
      <c r="AO76" s="834"/>
      <c r="AP76" s="879" t="s">
        <v>547</v>
      </c>
      <c r="AQ76" s="878"/>
      <c r="AR76" s="878"/>
      <c r="AS76" s="878"/>
      <c r="AT76" s="834"/>
      <c r="AU76" s="879" t="s">
        <v>547</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558</v>
      </c>
      <c r="C77" s="874"/>
      <c r="D77" s="874"/>
      <c r="E77" s="874"/>
      <c r="F77" s="874"/>
      <c r="G77" s="874"/>
      <c r="H77" s="874"/>
      <c r="I77" s="874"/>
      <c r="J77" s="874"/>
      <c r="K77" s="874"/>
      <c r="L77" s="874"/>
      <c r="M77" s="874"/>
      <c r="N77" s="874"/>
      <c r="O77" s="874"/>
      <c r="P77" s="875"/>
      <c r="Q77" s="877">
        <v>310</v>
      </c>
      <c r="R77" s="878"/>
      <c r="S77" s="878"/>
      <c r="T77" s="878"/>
      <c r="U77" s="834"/>
      <c r="V77" s="879">
        <v>281</v>
      </c>
      <c r="W77" s="878"/>
      <c r="X77" s="878"/>
      <c r="Y77" s="878"/>
      <c r="Z77" s="834"/>
      <c r="AA77" s="879">
        <v>29</v>
      </c>
      <c r="AB77" s="878"/>
      <c r="AC77" s="878"/>
      <c r="AD77" s="878"/>
      <c r="AE77" s="834"/>
      <c r="AF77" s="879">
        <v>29</v>
      </c>
      <c r="AG77" s="878"/>
      <c r="AH77" s="878"/>
      <c r="AI77" s="878"/>
      <c r="AJ77" s="834"/>
      <c r="AK77" s="879" t="s">
        <v>547</v>
      </c>
      <c r="AL77" s="878"/>
      <c r="AM77" s="878"/>
      <c r="AN77" s="878"/>
      <c r="AO77" s="834"/>
      <c r="AP77" s="879" t="s">
        <v>547</v>
      </c>
      <c r="AQ77" s="878"/>
      <c r="AR77" s="878"/>
      <c r="AS77" s="878"/>
      <c r="AT77" s="834"/>
      <c r="AU77" s="879" t="s">
        <v>547</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t="s">
        <v>559</v>
      </c>
      <c r="C78" s="874"/>
      <c r="D78" s="874"/>
      <c r="E78" s="874"/>
      <c r="F78" s="874"/>
      <c r="G78" s="874"/>
      <c r="H78" s="874"/>
      <c r="I78" s="874"/>
      <c r="J78" s="874"/>
      <c r="K78" s="874"/>
      <c r="L78" s="874"/>
      <c r="M78" s="874"/>
      <c r="N78" s="874"/>
      <c r="O78" s="874"/>
      <c r="P78" s="875"/>
      <c r="Q78" s="876">
        <v>304568</v>
      </c>
      <c r="R78" s="830"/>
      <c r="S78" s="830"/>
      <c r="T78" s="830"/>
      <c r="U78" s="830"/>
      <c r="V78" s="830">
        <v>293091</v>
      </c>
      <c r="W78" s="830"/>
      <c r="X78" s="830"/>
      <c r="Y78" s="830"/>
      <c r="Z78" s="830"/>
      <c r="AA78" s="830">
        <v>11478</v>
      </c>
      <c r="AB78" s="830"/>
      <c r="AC78" s="830"/>
      <c r="AD78" s="830"/>
      <c r="AE78" s="830"/>
      <c r="AF78" s="830">
        <v>11478</v>
      </c>
      <c r="AG78" s="830"/>
      <c r="AH78" s="830"/>
      <c r="AI78" s="830"/>
      <c r="AJ78" s="830"/>
      <c r="AK78" s="830" t="s">
        <v>547</v>
      </c>
      <c r="AL78" s="830"/>
      <c r="AM78" s="830"/>
      <c r="AN78" s="830"/>
      <c r="AO78" s="830"/>
      <c r="AP78" s="830" t="s">
        <v>547</v>
      </c>
      <c r="AQ78" s="830"/>
      <c r="AR78" s="830"/>
      <c r="AS78" s="830"/>
      <c r="AT78" s="830"/>
      <c r="AU78" s="830" t="s">
        <v>547</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t="s">
        <v>560</v>
      </c>
      <c r="C79" s="874"/>
      <c r="D79" s="874"/>
      <c r="E79" s="874"/>
      <c r="F79" s="874"/>
      <c r="G79" s="874"/>
      <c r="H79" s="874"/>
      <c r="I79" s="874"/>
      <c r="J79" s="874"/>
      <c r="K79" s="874"/>
      <c r="L79" s="874"/>
      <c r="M79" s="874"/>
      <c r="N79" s="874"/>
      <c r="O79" s="874"/>
      <c r="P79" s="875"/>
      <c r="Q79" s="876">
        <v>417</v>
      </c>
      <c r="R79" s="830"/>
      <c r="S79" s="830"/>
      <c r="T79" s="830"/>
      <c r="U79" s="830"/>
      <c r="V79" s="830">
        <v>385</v>
      </c>
      <c r="W79" s="830"/>
      <c r="X79" s="830"/>
      <c r="Y79" s="830"/>
      <c r="Z79" s="830"/>
      <c r="AA79" s="830">
        <v>32</v>
      </c>
      <c r="AB79" s="830"/>
      <c r="AC79" s="830"/>
      <c r="AD79" s="830"/>
      <c r="AE79" s="830"/>
      <c r="AF79" s="830">
        <v>9</v>
      </c>
      <c r="AG79" s="830"/>
      <c r="AH79" s="830"/>
      <c r="AI79" s="830"/>
      <c r="AJ79" s="830"/>
      <c r="AK79" s="830" t="s">
        <v>547</v>
      </c>
      <c r="AL79" s="830"/>
      <c r="AM79" s="830"/>
      <c r="AN79" s="830"/>
      <c r="AO79" s="830"/>
      <c r="AP79" s="830" t="s">
        <v>547</v>
      </c>
      <c r="AQ79" s="830"/>
      <c r="AR79" s="830"/>
      <c r="AS79" s="830"/>
      <c r="AT79" s="830"/>
      <c r="AU79" s="830" t="s">
        <v>547</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12583</v>
      </c>
      <c r="AG88" s="844"/>
      <c r="AH88" s="844"/>
      <c r="AI88" s="844"/>
      <c r="AJ88" s="844"/>
      <c r="AK88" s="841"/>
      <c r="AL88" s="841"/>
      <c r="AM88" s="841"/>
      <c r="AN88" s="841"/>
      <c r="AO88" s="841"/>
      <c r="AP88" s="844">
        <v>3681</v>
      </c>
      <c r="AQ88" s="844"/>
      <c r="AR88" s="844"/>
      <c r="AS88" s="844"/>
      <c r="AT88" s="844"/>
      <c r="AU88" s="844">
        <v>194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303542</v>
      </c>
      <c r="AB110" s="900"/>
      <c r="AC110" s="900"/>
      <c r="AD110" s="900"/>
      <c r="AE110" s="901"/>
      <c r="AF110" s="902">
        <v>309767</v>
      </c>
      <c r="AG110" s="900"/>
      <c r="AH110" s="900"/>
      <c r="AI110" s="900"/>
      <c r="AJ110" s="901"/>
      <c r="AK110" s="902">
        <v>295505</v>
      </c>
      <c r="AL110" s="900"/>
      <c r="AM110" s="900"/>
      <c r="AN110" s="900"/>
      <c r="AO110" s="901"/>
      <c r="AP110" s="903">
        <v>9.6999999999999993</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3042808</v>
      </c>
      <c r="BR110" s="931"/>
      <c r="BS110" s="931"/>
      <c r="BT110" s="931"/>
      <c r="BU110" s="931"/>
      <c r="BV110" s="931">
        <v>2808321</v>
      </c>
      <c r="BW110" s="931"/>
      <c r="BX110" s="931"/>
      <c r="BY110" s="931"/>
      <c r="BZ110" s="931"/>
      <c r="CA110" s="931">
        <v>2554040</v>
      </c>
      <c r="CB110" s="931"/>
      <c r="CC110" s="931"/>
      <c r="CD110" s="931"/>
      <c r="CE110" s="931"/>
      <c r="CF110" s="944">
        <v>84</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3132360</v>
      </c>
      <c r="BR112" s="926"/>
      <c r="BS112" s="926"/>
      <c r="BT112" s="926"/>
      <c r="BU112" s="926"/>
      <c r="BV112" s="926">
        <v>3099273</v>
      </c>
      <c r="BW112" s="926"/>
      <c r="BX112" s="926"/>
      <c r="BY112" s="926"/>
      <c r="BZ112" s="926"/>
      <c r="CA112" s="926">
        <v>2898863</v>
      </c>
      <c r="CB112" s="926"/>
      <c r="CC112" s="926"/>
      <c r="CD112" s="926"/>
      <c r="CE112" s="926"/>
      <c r="CF112" s="920">
        <v>95.3</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243698</v>
      </c>
      <c r="AB113" s="938"/>
      <c r="AC113" s="938"/>
      <c r="AD113" s="938"/>
      <c r="AE113" s="939"/>
      <c r="AF113" s="940">
        <v>256522</v>
      </c>
      <c r="AG113" s="938"/>
      <c r="AH113" s="938"/>
      <c r="AI113" s="938"/>
      <c r="AJ113" s="939"/>
      <c r="AK113" s="940">
        <v>254563</v>
      </c>
      <c r="AL113" s="938"/>
      <c r="AM113" s="938"/>
      <c r="AN113" s="938"/>
      <c r="AO113" s="939"/>
      <c r="AP113" s="941">
        <v>8.4</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192212</v>
      </c>
      <c r="BR113" s="926"/>
      <c r="BS113" s="926"/>
      <c r="BT113" s="926"/>
      <c r="BU113" s="926"/>
      <c r="BV113" s="926">
        <v>192275</v>
      </c>
      <c r="BW113" s="926"/>
      <c r="BX113" s="926"/>
      <c r="BY113" s="926"/>
      <c r="BZ113" s="926"/>
      <c r="CA113" s="926">
        <v>193759</v>
      </c>
      <c r="CB113" s="926"/>
      <c r="CC113" s="926"/>
      <c r="CD113" s="926"/>
      <c r="CE113" s="926"/>
      <c r="CF113" s="920">
        <v>6.4</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15835</v>
      </c>
      <c r="AB114" s="959"/>
      <c r="AC114" s="959"/>
      <c r="AD114" s="959"/>
      <c r="AE114" s="960"/>
      <c r="AF114" s="961">
        <v>19084</v>
      </c>
      <c r="AG114" s="959"/>
      <c r="AH114" s="959"/>
      <c r="AI114" s="959"/>
      <c r="AJ114" s="960"/>
      <c r="AK114" s="961">
        <v>19837</v>
      </c>
      <c r="AL114" s="959"/>
      <c r="AM114" s="959"/>
      <c r="AN114" s="959"/>
      <c r="AO114" s="960"/>
      <c r="AP114" s="962">
        <v>0.7</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520787</v>
      </c>
      <c r="BR114" s="926"/>
      <c r="BS114" s="926"/>
      <c r="BT114" s="926"/>
      <c r="BU114" s="926"/>
      <c r="BV114" s="926">
        <v>515016</v>
      </c>
      <c r="BW114" s="926"/>
      <c r="BX114" s="926"/>
      <c r="BY114" s="926"/>
      <c r="BZ114" s="926"/>
      <c r="CA114" s="926">
        <v>524765</v>
      </c>
      <c r="CB114" s="926"/>
      <c r="CC114" s="926"/>
      <c r="CD114" s="926"/>
      <c r="CE114" s="926"/>
      <c r="CF114" s="920">
        <v>17.3</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563075</v>
      </c>
      <c r="AB117" s="979"/>
      <c r="AC117" s="979"/>
      <c r="AD117" s="979"/>
      <c r="AE117" s="980"/>
      <c r="AF117" s="981">
        <v>585373</v>
      </c>
      <c r="AG117" s="979"/>
      <c r="AH117" s="979"/>
      <c r="AI117" s="979"/>
      <c r="AJ117" s="980"/>
      <c r="AK117" s="981">
        <v>569905</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6888167</v>
      </c>
      <c r="BR119" s="1000"/>
      <c r="BS119" s="1000"/>
      <c r="BT119" s="1000"/>
      <c r="BU119" s="1000"/>
      <c r="BV119" s="1000">
        <v>6614885</v>
      </c>
      <c r="BW119" s="1000"/>
      <c r="BX119" s="1000"/>
      <c r="BY119" s="1000"/>
      <c r="BZ119" s="1000"/>
      <c r="CA119" s="1000">
        <v>6171427</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2532838</v>
      </c>
      <c r="BR120" s="931"/>
      <c r="BS120" s="931"/>
      <c r="BT120" s="931"/>
      <c r="BU120" s="931"/>
      <c r="BV120" s="931">
        <v>2435590</v>
      </c>
      <c r="BW120" s="931"/>
      <c r="BX120" s="931"/>
      <c r="BY120" s="931"/>
      <c r="BZ120" s="931"/>
      <c r="CA120" s="931">
        <v>2141118</v>
      </c>
      <c r="CB120" s="931"/>
      <c r="CC120" s="931"/>
      <c r="CD120" s="931"/>
      <c r="CE120" s="931"/>
      <c r="CF120" s="944">
        <v>70.400000000000006</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2895952</v>
      </c>
      <c r="DR120" s="931"/>
      <c r="DS120" s="931"/>
      <c r="DT120" s="931"/>
      <c r="DU120" s="931"/>
      <c r="DV120" s="932">
        <v>95.2</v>
      </c>
      <c r="DW120" s="932"/>
      <c r="DX120" s="932"/>
      <c r="DY120" s="932"/>
      <c r="DZ120" s="933"/>
    </row>
    <row r="121" spans="1:130" s="218" customFormat="1" ht="26.25" customHeight="1" x14ac:dyDescent="0.2">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3805</v>
      </c>
      <c r="DH121" s="926"/>
      <c r="DI121" s="926"/>
      <c r="DJ121" s="926"/>
      <c r="DK121" s="926"/>
      <c r="DL121" s="926">
        <v>3235</v>
      </c>
      <c r="DM121" s="926"/>
      <c r="DN121" s="926"/>
      <c r="DO121" s="926"/>
      <c r="DP121" s="926"/>
      <c r="DQ121" s="926">
        <v>2911</v>
      </c>
      <c r="DR121" s="926"/>
      <c r="DS121" s="926"/>
      <c r="DT121" s="926"/>
      <c r="DU121" s="926"/>
      <c r="DV121" s="927">
        <v>0.1</v>
      </c>
      <c r="DW121" s="927"/>
      <c r="DX121" s="927"/>
      <c r="DY121" s="927"/>
      <c r="DZ121" s="928"/>
    </row>
    <row r="122" spans="1:130" s="218"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4285710</v>
      </c>
      <c r="BR122" s="1000"/>
      <c r="BS122" s="1000"/>
      <c r="BT122" s="1000"/>
      <c r="BU122" s="1000"/>
      <c r="BV122" s="1000">
        <v>4026802</v>
      </c>
      <c r="BW122" s="1000"/>
      <c r="BX122" s="1000"/>
      <c r="BY122" s="1000"/>
      <c r="BZ122" s="1000"/>
      <c r="CA122" s="1000">
        <v>3702141</v>
      </c>
      <c r="CB122" s="1000"/>
      <c r="CC122" s="1000"/>
      <c r="CD122" s="1000"/>
      <c r="CE122" s="1000"/>
      <c r="CF122" s="1017">
        <v>121.8</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6818548</v>
      </c>
      <c r="BR123" s="1064"/>
      <c r="BS123" s="1064"/>
      <c r="BT123" s="1064"/>
      <c r="BU123" s="1064"/>
      <c r="BV123" s="1064">
        <v>6462392</v>
      </c>
      <c r="BW123" s="1064"/>
      <c r="BX123" s="1064"/>
      <c r="BY123" s="1064"/>
      <c r="BZ123" s="1064"/>
      <c r="CA123" s="1064">
        <v>5843259</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2.4</v>
      </c>
      <c r="BR124" s="1027"/>
      <c r="BS124" s="1027"/>
      <c r="BT124" s="1027"/>
      <c r="BU124" s="1027"/>
      <c r="BV124" s="1027">
        <v>5.0999999999999996</v>
      </c>
      <c r="BW124" s="1027"/>
      <c r="BX124" s="1027"/>
      <c r="BY124" s="1027"/>
      <c r="BZ124" s="1027"/>
      <c r="CA124" s="1027">
        <v>10.7</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3128555</v>
      </c>
      <c r="DH124" s="986"/>
      <c r="DI124" s="986"/>
      <c r="DJ124" s="986"/>
      <c r="DK124" s="987"/>
      <c r="DL124" s="985">
        <v>3096038</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t="s">
        <v>122</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3221701</v>
      </c>
      <c r="AB129" s="959"/>
      <c r="AC129" s="959"/>
      <c r="AD129" s="959"/>
      <c r="AE129" s="960"/>
      <c r="AF129" s="961">
        <v>3317495</v>
      </c>
      <c r="AG129" s="959"/>
      <c r="AH129" s="959"/>
      <c r="AI129" s="959"/>
      <c r="AJ129" s="960"/>
      <c r="AK129" s="961">
        <v>3397269</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356069</v>
      </c>
      <c r="AB130" s="959"/>
      <c r="AC130" s="959"/>
      <c r="AD130" s="959"/>
      <c r="AE130" s="960"/>
      <c r="AF130" s="961">
        <v>361285</v>
      </c>
      <c r="AG130" s="959"/>
      <c r="AH130" s="959"/>
      <c r="AI130" s="959"/>
      <c r="AJ130" s="960"/>
      <c r="AK130" s="961">
        <v>356501</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7.2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2865632</v>
      </c>
      <c r="AB131" s="986"/>
      <c r="AC131" s="986"/>
      <c r="AD131" s="986"/>
      <c r="AE131" s="987"/>
      <c r="AF131" s="985">
        <v>2956210</v>
      </c>
      <c r="AG131" s="986"/>
      <c r="AH131" s="986"/>
      <c r="AI131" s="986"/>
      <c r="AJ131" s="987"/>
      <c r="AK131" s="985">
        <v>3040768</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v>10.7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7.223746803</v>
      </c>
      <c r="AB132" s="1097"/>
      <c r="AC132" s="1097"/>
      <c r="AD132" s="1097"/>
      <c r="AE132" s="1098"/>
      <c r="AF132" s="1099">
        <v>7.5802463290000004</v>
      </c>
      <c r="AG132" s="1097"/>
      <c r="AH132" s="1097"/>
      <c r="AI132" s="1097"/>
      <c r="AJ132" s="1098"/>
      <c r="AK132" s="1099">
        <v>7.0180954289999997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6.8</v>
      </c>
      <c r="AB133" s="1080"/>
      <c r="AC133" s="1080"/>
      <c r="AD133" s="1080"/>
      <c r="AE133" s="1081"/>
      <c r="AF133" s="1079">
        <v>7.1</v>
      </c>
      <c r="AG133" s="1080"/>
      <c r="AH133" s="1080"/>
      <c r="AI133" s="1080"/>
      <c r="AJ133" s="1081"/>
      <c r="AK133" s="1079">
        <v>7.2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7zgWFz0hQZU5lUtITi+2uajP/Fi8sPjLZgBB3nCC0SIMWizFg+DB6qCYIZmkeNZ00Lcjj77yxNs86zJtXjvSA==" saltValue="jDxiIUMivycPgRPi+6tJw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8" zoomScale="80" zoomScaleNormal="85" zoomScaleSheetLayoutView="80" workbookViewId="0">
      <selection activeCell="DG32" sqref="DG32"/>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aaPCSPDQreEH4iiQFN2IH3bnfJuLt3Q618Gtcfw6dt/lSa9hEeiK3lLipTbKtpqoypm/Q0fxRqmA0RAFKOkeZQ==" saltValue="vEmpNJrs75ZUxFrzmBKp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R22" zoomScale="80" zoomScaleNormal="8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8orlg+ozklnd7suVcqs5xGsi9ULnyo2kReLgNBo7uxFhsHpOhfQu6fFuQsUu98Z1uCl7DbLRX8asaf43N58DGA==" saltValue="eEK9Cg+XQ2bvkQf6H3I+s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900729</v>
      </c>
      <c r="AP9" s="269">
        <v>99134</v>
      </c>
      <c r="AQ9" s="270">
        <v>154424</v>
      </c>
      <c r="AR9" s="271">
        <v>-35.799999999999997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139477</v>
      </c>
      <c r="AP10" s="272">
        <v>15351</v>
      </c>
      <c r="AQ10" s="273">
        <v>18194</v>
      </c>
      <c r="AR10" s="274">
        <v>-15.6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t="s">
        <v>485</v>
      </c>
      <c r="AP11" s="272" t="s">
        <v>485</v>
      </c>
      <c r="AQ11" s="273">
        <v>1285</v>
      </c>
      <c r="AR11" s="274" t="s">
        <v>485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485</v>
      </c>
      <c r="AP12" s="272" t="s">
        <v>485</v>
      </c>
      <c r="AQ12" s="273" t="s">
        <v>485</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40843</v>
      </c>
      <c r="AP13" s="272">
        <v>4495</v>
      </c>
      <c r="AQ13" s="273">
        <v>5735</v>
      </c>
      <c r="AR13" s="274">
        <v>-21.6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19330</v>
      </c>
      <c r="AP14" s="272">
        <v>2127</v>
      </c>
      <c r="AQ14" s="273">
        <v>2950</v>
      </c>
      <c r="AR14" s="274">
        <v>-27.9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-48823</v>
      </c>
      <c r="AP15" s="272">
        <v>-5373</v>
      </c>
      <c r="AQ15" s="273">
        <v>-9110</v>
      </c>
      <c r="AR15" s="274">
        <v>-41</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1051556</v>
      </c>
      <c r="AP16" s="272">
        <v>115734</v>
      </c>
      <c r="AQ16" s="273">
        <v>173477</v>
      </c>
      <c r="AR16" s="274">
        <v>-33.299999999999997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10.24</v>
      </c>
      <c r="AP21" s="286">
        <v>14.28</v>
      </c>
      <c r="AQ21" s="287">
        <v>-4.04</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94</v>
      </c>
      <c r="AP22" s="291">
        <v>96</v>
      </c>
      <c r="AQ22" s="292">
        <v>-2</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295505</v>
      </c>
      <c r="AP32" s="300">
        <v>32523</v>
      </c>
      <c r="AQ32" s="301">
        <v>83140</v>
      </c>
      <c r="AR32" s="302">
        <v>-60.9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485</v>
      </c>
      <c r="AP34" s="300" t="s">
        <v>485</v>
      </c>
      <c r="AQ34" s="301" t="s">
        <v>485</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254563</v>
      </c>
      <c r="AP35" s="300">
        <v>28017</v>
      </c>
      <c r="AQ35" s="301">
        <v>26106</v>
      </c>
      <c r="AR35" s="302">
        <v>7.3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19837</v>
      </c>
      <c r="AP36" s="300">
        <v>2183</v>
      </c>
      <c r="AQ36" s="301">
        <v>4689</v>
      </c>
      <c r="AR36" s="302">
        <v>-53.4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485</v>
      </c>
      <c r="AP37" s="300" t="s">
        <v>485</v>
      </c>
      <c r="AQ37" s="301">
        <v>554</v>
      </c>
      <c r="AR37" s="302" t="s">
        <v>485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485</v>
      </c>
      <c r="AP38" s="303" t="s">
        <v>485</v>
      </c>
      <c r="AQ38" s="304">
        <v>7</v>
      </c>
      <c r="AR38" s="292" t="s">
        <v>485</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t="s">
        <v>485</v>
      </c>
      <c r="AP39" s="300" t="s">
        <v>485</v>
      </c>
      <c r="AQ39" s="301">
        <v>-2038</v>
      </c>
      <c r="AR39" s="302" t="s">
        <v>485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-356501</v>
      </c>
      <c r="AP40" s="300">
        <v>-39236</v>
      </c>
      <c r="AQ40" s="301">
        <v>-74354</v>
      </c>
      <c r="AR40" s="302">
        <v>-47.2</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213404</v>
      </c>
      <c r="AP41" s="300">
        <v>23487</v>
      </c>
      <c r="AQ41" s="301">
        <v>38106</v>
      </c>
      <c r="AR41" s="302">
        <v>-38.4</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790795</v>
      </c>
      <c r="AN51" s="322">
        <v>82426</v>
      </c>
      <c r="AO51" s="323">
        <v>-14.7</v>
      </c>
      <c r="AP51" s="324">
        <v>126525</v>
      </c>
      <c r="AQ51" s="325">
        <v>0.2</v>
      </c>
      <c r="AR51" s="326">
        <v>-14.9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626360</v>
      </c>
      <c r="AN52" s="330">
        <v>65287</v>
      </c>
      <c r="AO52" s="331">
        <v>2.4</v>
      </c>
      <c r="AP52" s="332">
        <v>67052</v>
      </c>
      <c r="AQ52" s="333">
        <v>18.100000000000001</v>
      </c>
      <c r="AR52" s="334">
        <v>-15.7</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577618</v>
      </c>
      <c r="AN53" s="322">
        <v>61429</v>
      </c>
      <c r="AO53" s="323">
        <v>-25.5</v>
      </c>
      <c r="AP53" s="324">
        <v>122054</v>
      </c>
      <c r="AQ53" s="325">
        <v>-3.5</v>
      </c>
      <c r="AR53" s="326">
        <v>-22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433044</v>
      </c>
      <c r="AN54" s="330">
        <v>46054</v>
      </c>
      <c r="AO54" s="331">
        <v>-29.5</v>
      </c>
      <c r="AP54" s="332">
        <v>68298</v>
      </c>
      <c r="AQ54" s="333">
        <v>1.9</v>
      </c>
      <c r="AR54" s="334">
        <v>-31.4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512786</v>
      </c>
      <c r="AN55" s="322">
        <v>54985</v>
      </c>
      <c r="AO55" s="323">
        <v>-10.5</v>
      </c>
      <c r="AP55" s="324">
        <v>111644</v>
      </c>
      <c r="AQ55" s="325">
        <v>-8.5</v>
      </c>
      <c r="AR55" s="326">
        <v>-2</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378358</v>
      </c>
      <c r="AN56" s="330">
        <v>40570</v>
      </c>
      <c r="AO56" s="331">
        <v>-11.9</v>
      </c>
      <c r="AP56" s="332">
        <v>66606</v>
      </c>
      <c r="AQ56" s="333">
        <v>-2.5</v>
      </c>
      <c r="AR56" s="334">
        <v>-9.4</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711099</v>
      </c>
      <c r="AN57" s="322">
        <v>76735</v>
      </c>
      <c r="AO57" s="323">
        <v>39.6</v>
      </c>
      <c r="AP57" s="324">
        <v>127917</v>
      </c>
      <c r="AQ57" s="325">
        <v>14.6</v>
      </c>
      <c r="AR57" s="326">
        <v>25</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539708</v>
      </c>
      <c r="AN58" s="330">
        <v>58240</v>
      </c>
      <c r="AO58" s="331">
        <v>43.6</v>
      </c>
      <c r="AP58" s="332">
        <v>69746</v>
      </c>
      <c r="AQ58" s="333">
        <v>4.7</v>
      </c>
      <c r="AR58" s="334">
        <v>38.9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796540</v>
      </c>
      <c r="AN59" s="322">
        <v>87667</v>
      </c>
      <c r="AO59" s="323">
        <v>14.2</v>
      </c>
      <c r="AP59" s="324">
        <v>135931</v>
      </c>
      <c r="AQ59" s="325">
        <v>6.3</v>
      </c>
      <c r="AR59" s="326">
        <v>7.9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577993</v>
      </c>
      <c r="AN60" s="330">
        <v>63614</v>
      </c>
      <c r="AO60" s="331">
        <v>9.1999999999999993</v>
      </c>
      <c r="AP60" s="332">
        <v>75320</v>
      </c>
      <c r="AQ60" s="333">
        <v>8</v>
      </c>
      <c r="AR60" s="334">
        <v>1.2</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677768</v>
      </c>
      <c r="AN61" s="337">
        <v>72648</v>
      </c>
      <c r="AO61" s="338">
        <v>0.6</v>
      </c>
      <c r="AP61" s="339">
        <v>124814</v>
      </c>
      <c r="AQ61" s="340">
        <v>1.8</v>
      </c>
      <c r="AR61" s="326">
        <v>-1.2</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511093</v>
      </c>
      <c r="AN62" s="330">
        <v>54753</v>
      </c>
      <c r="AO62" s="331">
        <v>2.8</v>
      </c>
      <c r="AP62" s="332">
        <v>69404</v>
      </c>
      <c r="AQ62" s="333">
        <v>6</v>
      </c>
      <c r="AR62" s="334">
        <v>-3.2</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lnqvSmwnqb3F+IxE2Zh+MHP0TOFmllRhnKxHCrNbKUGXdg10vzdLSD3ly2OUixqcT1sDENr3WYJ5fPubOE2oeg==" saltValue="Q5LeZk7bt16LvhlkADqa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3" zoomScale="70" zoomScaleNormal="7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fN2nEqc92wPNnIXKuG/ckLlPk4zdWjZ7JY+CflsZPbK6bZqpTq5cj9DKHJNZiJOV1X3DUe+3WQ3zAhI+F6BHSA==" saltValue="3zf94AbAqdDym5sjBMt0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70" zoomScaleNormal="7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thRuIbfKtw3fMvAitlddcNKS8DgvI2tzZnpVCry1QwsRdcfZWHnUojDVXfEPuedroL95EE6ITKvWKcGNEEEYWA==" saltValue="7WciktlaGv9tz/quSpxq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24.39</v>
      </c>
      <c r="G47" s="12">
        <v>24.98</v>
      </c>
      <c r="H47" s="12">
        <v>26.09</v>
      </c>
      <c r="I47" s="12">
        <v>22.42</v>
      </c>
      <c r="J47" s="13">
        <v>18.399999999999999</v>
      </c>
    </row>
    <row r="48" spans="2:10" ht="57.75" customHeight="1" x14ac:dyDescent="0.2">
      <c r="B48" s="14"/>
      <c r="C48" s="1141" t="s">
        <v>4</v>
      </c>
      <c r="D48" s="1141"/>
      <c r="E48" s="1142"/>
      <c r="F48" s="15">
        <v>4.03</v>
      </c>
      <c r="G48" s="16">
        <v>7.01</v>
      </c>
      <c r="H48" s="16">
        <v>5.94</v>
      </c>
      <c r="I48" s="16">
        <v>3.9</v>
      </c>
      <c r="J48" s="17">
        <v>5.31</v>
      </c>
    </row>
    <row r="49" spans="2:10" ht="57.75" customHeight="1" thickBot="1" x14ac:dyDescent="0.25">
      <c r="B49" s="18"/>
      <c r="C49" s="1143" t="s">
        <v>5</v>
      </c>
      <c r="D49" s="1143"/>
      <c r="E49" s="1144"/>
      <c r="F49" s="19" t="s">
        <v>529</v>
      </c>
      <c r="G49" s="20">
        <v>5.39</v>
      </c>
      <c r="H49" s="20" t="s">
        <v>530</v>
      </c>
      <c r="I49" s="20" t="s">
        <v>531</v>
      </c>
      <c r="J49" s="21" t="s">
        <v>532</v>
      </c>
    </row>
    <row r="50" spans="2:10" ht="13.2" x14ac:dyDescent="0.2"/>
  </sheetData>
  <sheetProtection algorithmName="SHA-512" hashValue="kKxe/oWPlujwLN1E+EsZAjT+vqT8isWKZV3MAB1qA8nuxm68EaAFOUV/p5kicuUJ3uZLbeUJzwBT98IdhXLJOA==" saltValue="h2/vJgjTbZJf5z9DFrjv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浅野 隼大</cp:lastModifiedBy>
  <cp:lastPrinted>2026-03-17T06:33:19Z</cp:lastPrinted>
  <dcterms:created xsi:type="dcterms:W3CDTF">2026-02-26T09:51:12Z</dcterms:created>
  <dcterms:modified xsi:type="dcterms:W3CDTF">2026-03-17T06:36:59Z</dcterms:modified>
  <cp:category/>
</cp:coreProperties>
</file>